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DF-A2361AA\Downloads\"/>
    </mc:Choice>
  </mc:AlternateContent>
  <xr:revisionPtr revIDLastSave="0" documentId="13_ncr:9_{8F512C70-4B30-4094-B358-B30E6908E29C}" xr6:coauthVersionLast="47" xr6:coauthVersionMax="47" xr10:uidLastSave="{00000000-0000-0000-0000-000000000000}"/>
  <bookViews>
    <workbookView xWindow="28680" yWindow="-120" windowWidth="29040" windowHeight="15840" activeTab="4" xr2:uid="{D3918867-24C4-4D8C-8CFB-63CE16428AFD}"/>
  </bookViews>
  <sheets>
    <sheet name="BP2 Main Page" sheetId="1" r:id="rId1"/>
    <sheet name="BP2 Calculations" sheetId="2" r:id="rId2"/>
    <sheet name="BP3" sheetId="3" r:id="rId3"/>
    <sheet name="BP4" sheetId="4" r:id="rId4"/>
    <sheet name="Table 2.2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  <c r="E24" i="3"/>
  <c r="E23" i="3"/>
  <c r="E28" i="3"/>
  <c r="E26" i="3"/>
  <c r="E27" i="3"/>
  <c r="E35" i="2"/>
  <c r="D35" i="3"/>
  <c r="D29" i="4"/>
  <c r="A35" i="2"/>
  <c r="A35" i="3"/>
  <c r="A29" i="4"/>
  <c r="E25" i="3"/>
  <c r="E22" i="3"/>
  <c r="E21" i="3"/>
  <c r="E19" i="3"/>
  <c r="E18" i="3"/>
  <c r="E17" i="3"/>
  <c r="E16" i="3"/>
  <c r="E15" i="3"/>
  <c r="E14" i="3"/>
  <c r="E13" i="3"/>
  <c r="E12" i="3"/>
  <c r="E10" i="3"/>
  <c r="E9" i="3"/>
  <c r="F31" i="2"/>
  <c r="F30" i="2"/>
  <c r="F29" i="2"/>
  <c r="F28" i="2"/>
  <c r="F27" i="2"/>
  <c r="F26" i="2"/>
  <c r="F24" i="2"/>
  <c r="F23" i="2"/>
  <c r="F22" i="2"/>
  <c r="F21" i="2"/>
  <c r="F20" i="2"/>
  <c r="F19" i="2"/>
  <c r="F18" i="2"/>
  <c r="F17" i="2"/>
  <c r="F16" i="2"/>
  <c r="F15" i="2"/>
  <c r="F14" i="2"/>
  <c r="F13" i="2"/>
  <c r="H31" i="2"/>
  <c r="H30" i="2"/>
  <c r="H29" i="2"/>
  <c r="H28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J31" i="2"/>
  <c r="J30" i="2"/>
  <c r="L30" i="2"/>
  <c r="J29" i="2"/>
  <c r="L29" i="2"/>
  <c r="J28" i="2"/>
  <c r="J27" i="2"/>
  <c r="J26" i="2"/>
  <c r="J25" i="2"/>
  <c r="J23" i="2"/>
  <c r="J22" i="2"/>
  <c r="J21" i="2"/>
  <c r="L21" i="2"/>
  <c r="J20" i="2"/>
  <c r="J19" i="2"/>
  <c r="J18" i="2"/>
  <c r="J17" i="2"/>
  <c r="J16" i="2"/>
  <c r="L16" i="2"/>
  <c r="J15" i="2"/>
  <c r="J14" i="2"/>
  <c r="L14" i="2"/>
  <c r="J13" i="2"/>
  <c r="K31" i="2"/>
  <c r="K30" i="2"/>
  <c r="K29" i="2"/>
  <c r="K28" i="2"/>
  <c r="L28" i="2"/>
  <c r="K27" i="2"/>
  <c r="L27" i="2"/>
  <c r="K26" i="2"/>
  <c r="L26" i="2"/>
  <c r="K25" i="2"/>
  <c r="L25" i="2"/>
  <c r="K24" i="2"/>
  <c r="L24" i="2"/>
  <c r="K23" i="2"/>
  <c r="K22" i="2"/>
  <c r="K20" i="2"/>
  <c r="L20" i="2"/>
  <c r="K19" i="2"/>
  <c r="L19" i="2"/>
  <c r="K18" i="2"/>
  <c r="L18" i="2"/>
  <c r="K17" i="2"/>
  <c r="L17" i="2"/>
  <c r="K16" i="2"/>
  <c r="K15" i="2"/>
  <c r="L15" i="2"/>
  <c r="K14" i="2"/>
  <c r="K13" i="2"/>
  <c r="L13" i="2"/>
  <c r="L31" i="2"/>
  <c r="L23" i="2"/>
  <c r="L22" i="2"/>
  <c r="C6" i="3"/>
  <c r="B7" i="4"/>
  <c r="B2" i="3"/>
  <c r="B5" i="2"/>
  <c r="H27" i="2"/>
  <c r="F25" i="2"/>
  <c r="J24" i="2"/>
  <c r="K21" i="2"/>
  <c r="E20" i="3"/>
  <c r="F17" i="4"/>
  <c r="F19" i="4"/>
  <c r="E17" i="4"/>
  <c r="E19" i="4"/>
  <c r="D17" i="4"/>
  <c r="D19" i="4"/>
  <c r="C17" i="4"/>
  <c r="C19" i="4"/>
  <c r="L32" i="2"/>
  <c r="J20" i="1"/>
  <c r="E32" i="3" l="1"/>
  <c r="J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YONG YIT LEE</author>
  </authors>
  <commentList>
    <comment ref="D7" authorId="0" shapeId="0" xr:uid="{8D5895D7-D452-4F5F-BA6B-C872CEF2BDA9}">
      <text>
        <r>
          <rPr>
            <b/>
            <sz val="10"/>
            <color indexed="81"/>
            <rFont val="Tahoma"/>
            <family val="2"/>
          </rPr>
          <t>Enter the project title of the proposal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44460A43-E513-4E88-BE51-7C7D7796AE21}">
      <text>
        <r>
          <rPr>
            <b/>
            <sz val="10"/>
            <color indexed="81"/>
            <rFont val="Arial"/>
            <family val="2"/>
          </rPr>
          <t xml:space="preserve">Enter the storey or typical storey  no. for the purpose of this calculations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6" authorId="0" shapeId="0" xr:uid="{0F6AE12C-EAFB-471E-BE70-4C7C5F6D6CA4}">
      <text>
        <r>
          <rPr>
            <b/>
            <sz val="10"/>
            <color indexed="81"/>
            <rFont val="Tahoma"/>
            <family val="2"/>
          </rPr>
          <t>Enter the floor area of this floor for the purpose of this calculations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 xr:uid="{B088DA76-F9C6-4C99-A7D4-83D4453F3631}">
      <text>
        <r>
          <rPr>
            <b/>
            <sz val="10"/>
            <color indexed="81"/>
            <rFont val="Tahoma"/>
            <family val="2"/>
          </rPr>
          <t xml:space="preserve">The name of the Qualified Person's company 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C31" authorId="0" shapeId="0" xr:uid="{A57F83E8-6F52-4655-8671-77AE2B2B619D}">
      <text>
        <r>
          <rPr>
            <b/>
            <sz val="10"/>
            <color indexed="81"/>
            <rFont val="Tahoma"/>
            <family val="2"/>
          </rPr>
          <t>Enter the name of Qualified Person submitting this calculations.
He/She needs to sign after this sheet is printed out</t>
        </r>
      </text>
    </comment>
    <comment ref="H31" authorId="0" shapeId="0" xr:uid="{AEB834B4-BC99-48A9-A38C-26A58FD518CE}">
      <text>
        <r>
          <rPr>
            <b/>
            <sz val="10"/>
            <color indexed="81"/>
            <rFont val="Tahoma"/>
            <family val="2"/>
          </rPr>
          <t>Date of signature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YONG YIT LEE</author>
  </authors>
  <commentList>
    <comment ref="A13" authorId="0" shapeId="0" xr:uid="{BDED030D-0160-4A48-964A-8969DBCA187F}">
      <text>
        <r>
          <rPr>
            <b/>
            <sz val="10"/>
            <color indexed="81"/>
            <rFont val="Tahoma"/>
            <family val="2"/>
          </rPr>
          <t xml:space="preserve">Enter the storey or typical storey no. and the occupancy 
</t>
        </r>
      </text>
    </comment>
    <comment ref="B13" authorId="0" shapeId="0" xr:uid="{CFE119F1-68D3-4A64-8722-178B0EAF7D05}">
      <text>
        <r>
          <rPr>
            <b/>
            <sz val="10"/>
            <color indexed="81"/>
            <rFont val="Tahoma"/>
            <family val="2"/>
          </rPr>
          <t>Enter the name of each staircase (eg. Stair A) Please leave this column blank if the exit is not through a staircase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" authorId="0" shapeId="0" xr:uid="{473A84E2-04CD-4A16-9B7C-C528EB56FE5F}">
      <text>
        <r>
          <rPr>
            <b/>
            <sz val="10"/>
            <color indexed="81"/>
            <rFont val="Tahoma"/>
            <family val="2"/>
          </rPr>
          <t>Enter the door to the particular staircase or directly to the external space of the building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" authorId="0" shapeId="0" xr:uid="{2B791F3A-1335-4E95-8512-9457502750E5}">
      <text>
        <r>
          <rPr>
            <b/>
            <sz val="10"/>
            <color indexed="81"/>
            <rFont val="Tahoma"/>
            <family val="2"/>
          </rPr>
          <t>Enter the clear width of the staircase. Please leave this column blank if the exit is not through a staircase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42E75ECC-00D9-4818-B732-EF6E9A7FA12A}">
      <text>
        <r>
          <rPr>
            <b/>
            <sz val="10"/>
            <color indexed="81"/>
            <rFont val="Tahoma"/>
            <family val="2"/>
          </rPr>
          <t>Enter the clear width of the staircase door or exit door opens directly to the external of the building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3" authorId="0" shapeId="0" xr:uid="{02482739-A210-4020-A06A-27F094481C6D}">
      <text>
        <r>
          <rPr>
            <b/>
            <sz val="10"/>
            <color indexed="81"/>
            <rFont val="Tahoma"/>
            <family val="2"/>
          </rPr>
          <t>Column (iv) of Table 2.2A. Please leave this column blank if the exit is not through a staircase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3" authorId="0" shapeId="0" xr:uid="{EDAEB333-85BA-4D27-BE2D-D7882B8A4E55}">
      <text>
        <r>
          <rPr>
            <b/>
            <sz val="10"/>
            <color indexed="81"/>
            <rFont val="Tahoma"/>
            <family val="2"/>
          </rPr>
          <t>Column (iv) of Table 2.2A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YONG YIT LEE</author>
    <author/>
  </authors>
  <commentList>
    <comment ref="A9" authorId="0" shapeId="0" xr:uid="{06AE4ED8-6ABE-43ED-89A2-DC547EB96EEE}">
      <text>
        <r>
          <rPr>
            <b/>
            <sz val="10"/>
            <color indexed="81"/>
            <rFont val="Tahoma"/>
            <family val="2"/>
          </rPr>
          <t>Enter item no.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9636EE46-DE25-4F33-83B1-6375375F8E2E}">
      <text>
        <r>
          <rPr>
            <b/>
            <sz val="10"/>
            <color indexed="81"/>
            <rFont val="Tahoma"/>
            <family val="2"/>
          </rPr>
          <t>Enter usage of the functional space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" authorId="1" shapeId="0" xr:uid="{49658C40-523E-47E5-96DF-238419289DA2}">
      <text>
        <r>
          <rPr>
            <b/>
            <sz val="10"/>
            <color indexed="8"/>
            <rFont val="Times New Roman"/>
            <family val="1"/>
          </rPr>
          <t xml:space="preserve">Enter area of the space
</t>
        </r>
      </text>
    </comment>
    <comment ref="D9" authorId="1" shapeId="0" xr:uid="{7573E9B0-4E20-45CC-932B-D5FB316CD0AE}">
      <text>
        <r>
          <rPr>
            <b/>
            <sz val="10"/>
            <color indexed="8"/>
            <rFont val="Times New Roman"/>
            <family val="1"/>
          </rPr>
          <t xml:space="preserve">Enter occupancy load in the relevant Schedule of Table 1.4B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YONG YIT LEE</author>
  </authors>
  <commentList>
    <comment ref="C14" authorId="0" shapeId="0" xr:uid="{F84BC180-9FBF-4030-90A1-AFAC9818EAD3}">
      <text>
        <r>
          <rPr>
            <b/>
            <sz val="10"/>
            <color indexed="81"/>
            <rFont val="Tahoma"/>
            <family val="2"/>
          </rPr>
          <t>Enter the elevation (eg North Elevation)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4" authorId="0" shapeId="0" xr:uid="{D4A6416D-D66A-444C-8EAB-F7B18EB0EEF7}">
      <text>
        <r>
          <rPr>
            <b/>
            <sz val="10"/>
            <color indexed="81"/>
            <rFont val="Arial"/>
            <family val="2"/>
          </rPr>
          <t>Enter the elevation (eg South Elevation)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 shapeId="0" xr:uid="{005B4DAA-FF0E-4E45-876A-6F8DEE577A9C}">
      <text>
        <r>
          <rPr>
            <b/>
            <sz val="10"/>
            <color indexed="81"/>
            <rFont val="Arial"/>
            <family val="2"/>
          </rPr>
          <t>Enter the elevation (eg East Elevation)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 xr:uid="{07802130-AD6E-4C96-ADFF-87F3F291DD28}">
      <text>
        <r>
          <rPr>
            <b/>
            <sz val="10"/>
            <color indexed="81"/>
            <rFont val="Arial"/>
            <family val="2"/>
          </rPr>
          <t>Enter the elevation (eg West Elevation)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0" shapeId="0" xr:uid="{C9F2C9D3-DFC2-45BF-A432-4ED3080779B9}">
      <text>
        <r>
          <rPr>
            <b/>
            <sz val="10"/>
            <color indexed="81"/>
            <rFont val="Tahoma"/>
            <family val="2"/>
          </rPr>
          <t>Width of enclosing rectangle in metres round up to the nearest row in the relevant Table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0" shapeId="0" xr:uid="{BA793390-14A7-456F-9185-2823B4ECE4A0}">
      <text>
        <r>
          <rPr>
            <b/>
            <sz val="10"/>
            <color indexed="81"/>
            <rFont val="Arial"/>
            <family val="2"/>
          </rPr>
          <t>Width of enclosing rectangle in metres round up to the nearest row in the relevant Table</t>
        </r>
        <r>
          <rPr>
            <sz val="8"/>
            <color indexed="81"/>
            <rFont val="Arial"/>
            <family val="2"/>
          </rPr>
          <t xml:space="preserve">
</t>
        </r>
      </text>
    </comment>
    <comment ref="E15" authorId="0" shapeId="0" xr:uid="{DD49B1F8-94FD-4D14-BDED-6E820266E0A5}">
      <text>
        <r>
          <rPr>
            <b/>
            <sz val="10"/>
            <color indexed="81"/>
            <rFont val="Arial"/>
            <family val="2"/>
          </rPr>
          <t>Width of enclosing rectangle in metres round up to the nearest row in the relevant Table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7BA72AFA-380A-469B-913F-EE93F61D44FE}">
      <text>
        <r>
          <rPr>
            <b/>
            <sz val="10"/>
            <color indexed="81"/>
            <rFont val="Tahoma"/>
            <family val="2"/>
          </rPr>
          <t>Width of enclosing rectangle in metres round up to the nearest row in the relevant Table</t>
        </r>
      </text>
    </comment>
    <comment ref="C16" authorId="0" shapeId="0" xr:uid="{880A9061-C3E0-4A25-AAC9-F3DE8ACF9B91}">
      <text>
        <r>
          <rPr>
            <b/>
            <sz val="10"/>
            <color indexed="81"/>
            <rFont val="Tahoma"/>
            <family val="2"/>
          </rPr>
          <t xml:space="preserve">Height of the enclosing rectangle in metres round up to the nearest row in the relevant Table
</t>
        </r>
      </text>
    </comment>
    <comment ref="D16" authorId="0" shapeId="0" xr:uid="{0AB2FFC5-7579-4A69-B1F0-F250F44178C1}">
      <text>
        <r>
          <rPr>
            <b/>
            <sz val="10"/>
            <color indexed="81"/>
            <rFont val="Tahoma"/>
            <family val="2"/>
          </rPr>
          <t>Height of the enclosing rectangle in metres round up to the nearest row in the relevant Table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 xr:uid="{2E7A1F3D-0255-4BA9-9E2F-494EA0DD333C}">
      <text>
        <r>
          <rPr>
            <b/>
            <sz val="10"/>
            <color indexed="81"/>
            <rFont val="Tahoma"/>
            <family val="2"/>
          </rPr>
          <t>Height of the enclosing rectangle in metres round up to the nearest row in the relevant Table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 xr:uid="{C8ECC312-85E1-41A6-B8D3-C281ECF66DB2}">
      <text>
        <r>
          <rPr>
            <b/>
            <sz val="10"/>
            <color indexed="81"/>
            <rFont val="Tahoma"/>
            <family val="2"/>
          </rPr>
          <t>Height of the enclosing rectangle in metres round up to the nearest row in the relevant Table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" authorId="0" shapeId="0" xr:uid="{FCA48F3D-0CCD-479E-AA36-2DA1FCA5BF34}">
      <text>
        <r>
          <rPr>
            <b/>
            <sz val="10"/>
            <color indexed="81"/>
            <rFont val="Tahoma"/>
            <family val="2"/>
          </rPr>
          <t>The aggregate unprotected opening provided in sq m on this elevation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8" authorId="0" shapeId="0" xr:uid="{76232D57-3B10-4A51-8DE2-20A91AD22578}">
      <text>
        <r>
          <rPr>
            <b/>
            <sz val="10"/>
            <color indexed="81"/>
            <rFont val="Tahoma"/>
            <family val="2"/>
          </rPr>
          <t>The aggregate unprotected opening provided in sq m on this elevation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" authorId="0" shapeId="0" xr:uid="{89004454-D12E-4ED7-9B6B-D1199FE3F7CA}">
      <text>
        <r>
          <rPr>
            <b/>
            <sz val="10"/>
            <color indexed="81"/>
            <rFont val="Tahoma"/>
            <family val="2"/>
          </rPr>
          <t>The aggregate unprotected opening provided in sq m on this elevation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 xr:uid="{C7EFE197-DE6D-475B-A65A-2948917453BC}">
      <text>
        <r>
          <rPr>
            <b/>
            <sz val="10"/>
            <color indexed="81"/>
            <rFont val="Tahoma"/>
            <family val="2"/>
          </rPr>
          <t>The aggregate unprotected opening provided in sq m on this elevation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0" shapeId="0" xr:uid="{7EDEB46D-3A66-4A52-B110-E806BF3A86F8}">
      <text>
        <r>
          <rPr>
            <b/>
            <sz val="10"/>
            <color indexed="81"/>
            <rFont val="Tahoma"/>
            <family val="2"/>
          </rPr>
          <t>See relevant column of Table in Annex 3B to Clause 3.5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0" authorId="0" shapeId="0" xr:uid="{9F1C273F-FEDA-4C53-9AFC-673531BE2902}">
      <text>
        <r>
          <rPr>
            <b/>
            <sz val="10"/>
            <color indexed="81"/>
            <rFont val="Tahoma"/>
            <family val="2"/>
          </rPr>
          <t>See relevant column in Table in Appendix 'B' to Clause 3.5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0" authorId="0" shapeId="0" xr:uid="{F7ED232B-46D5-4C9E-96E3-16C4ED981B77}">
      <text>
        <r>
          <rPr>
            <b/>
            <sz val="10"/>
            <color indexed="81"/>
            <rFont val="Tahoma"/>
            <family val="2"/>
          </rPr>
          <t>See relevant column in Table in Appendix 'B' to Clause 3.5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 xr:uid="{49E703BE-0313-4C28-9714-6A292FAF8E90}">
      <text>
        <r>
          <rPr>
            <b/>
            <sz val="10"/>
            <color indexed="81"/>
            <rFont val="Tahoma"/>
            <family val="2"/>
          </rPr>
          <t>See relevant column in Table in Appendix 'B' to Clause 3.5</t>
        </r>
      </text>
    </comment>
    <comment ref="C21" authorId="0" shapeId="0" xr:uid="{2FA91B8E-D2A7-4211-9F99-A933A1B6BC16}">
      <text>
        <r>
          <rPr>
            <b/>
            <sz val="10"/>
            <color indexed="81"/>
            <rFont val="Tahoma"/>
            <family val="2"/>
          </rPr>
          <t>Actual provisions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shown on drawings</t>
        </r>
      </text>
    </comment>
    <comment ref="D21" authorId="0" shapeId="0" xr:uid="{C88592F7-B9D3-4B35-B59A-ACC87CE52700}">
      <text>
        <r>
          <rPr>
            <b/>
            <sz val="10"/>
            <color indexed="81"/>
            <rFont val="Tahoma"/>
            <family val="2"/>
          </rPr>
          <t>Actual provisions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shown on drawings</t>
        </r>
      </text>
    </comment>
    <comment ref="E21" authorId="0" shapeId="0" xr:uid="{09C3F93B-4728-4A56-BB55-B92AAD78EC6E}">
      <text>
        <r>
          <rPr>
            <b/>
            <sz val="10"/>
            <color indexed="81"/>
            <rFont val="Tahoma"/>
            <family val="2"/>
          </rPr>
          <t>Actual provisions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shown on drawings</t>
        </r>
      </text>
    </comment>
    <comment ref="F21" authorId="0" shapeId="0" xr:uid="{6A9F8989-BB34-4A80-9E53-35406EE01EFF}">
      <text>
        <r>
          <rPr>
            <b/>
            <sz val="10"/>
            <color indexed="81"/>
            <rFont val="Tahoma"/>
            <family val="2"/>
          </rPr>
          <t>Actual provisions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shown on drawings</t>
        </r>
      </text>
    </comment>
  </commentList>
</comments>
</file>

<file path=xl/sharedStrings.xml><?xml version="1.0" encoding="utf-8"?>
<sst xmlns="http://schemas.openxmlformats.org/spreadsheetml/2006/main" count="136" uniqueCount="112">
  <si>
    <t xml:space="preserve">DETERMINATION OF NO OF PERSONS PROVIDED WITH MEANS OF ESCAPE AT EACH NON-RESIDENTIAL STOREY </t>
  </si>
  <si>
    <t>Proposal:</t>
  </si>
  <si>
    <t>Storey:</t>
  </si>
  <si>
    <t>Instruction:</t>
  </si>
  <si>
    <t>One copy of this form is to be submitted for each *non-residential storey/typical storey for every new building &amp; for amendments or alterations &amp; additions where there is an increase in occupant load. (Separate calculations are needed for cinemas, auditoriums and the like)</t>
  </si>
  <si>
    <t>The occupant load of this storey based on the floor area of:</t>
  </si>
  <si>
    <t>sq m.</t>
  </si>
  <si>
    <t>persons.</t>
  </si>
  <si>
    <t>(Detail calculations shall be attached. Please use Form FSB-BP3)</t>
  </si>
  <si>
    <t>No of persons provided with means of escape for this storey is:</t>
  </si>
  <si>
    <t>Name of Qualified Person's Firm</t>
  </si>
  <si>
    <t>Note: Filling in this form may take more than 15 minutes</t>
  </si>
  <si>
    <t>Qualified Person's name &amp; signature</t>
  </si>
  <si>
    <t>Date</t>
  </si>
  <si>
    <t>PROPOSAL:</t>
  </si>
  <si>
    <t xml:space="preserve">        Note: For 1st storey with direct exit to external without relying on the protected staircase, columns no. 2a, 3a &amp; 4a shall be left blank.</t>
  </si>
  <si>
    <t>(1)
Storey
occupancy
(eg 5th storey
office)</t>
  </si>
  <si>
    <t>(2)
Exit located or
Idendification</t>
  </si>
  <si>
    <t>(3)
Clear width (m)</t>
  </si>
  <si>
    <r>
      <t>(4) 
Units of Width (</t>
    </r>
    <r>
      <rPr>
        <b/>
        <vertAlign val="superscript"/>
        <sz val="8"/>
        <rFont val="Arial"/>
        <family val="2"/>
      </rPr>
      <t>1</t>
    </r>
    <r>
      <rPr>
        <b/>
        <sz val="10"/>
        <rFont val="Arial"/>
        <family val="2"/>
      </rPr>
      <t>/</t>
    </r>
    <r>
      <rPr>
        <b/>
        <sz val="6"/>
        <rFont val="Arial"/>
        <family val="2"/>
      </rPr>
      <t>2</t>
    </r>
    <r>
      <rPr>
        <b/>
        <sz val="10"/>
        <rFont val="Arial"/>
        <family val="2"/>
      </rPr>
      <t xml:space="preserve"> m each)(Exit Rate - Persons/Unit Width) </t>
    </r>
  </si>
  <si>
    <t>(5)
Exit capacity
(No of persons)</t>
  </si>
  <si>
    <t xml:space="preserve">(6)
No of persons provided with means of escape (the smallest) of 5a &amp; 5b </t>
  </si>
  <si>
    <t>(2a)
Stairs
(eg stair A)</t>
  </si>
  <si>
    <t>(2b)
Exit doors (eg door to stair A)</t>
  </si>
  <si>
    <t>(3a)
Stairs 
(eg 1.8)</t>
  </si>
  <si>
    <t>(3b)
Exit doors (eg 1.4)</t>
  </si>
  <si>
    <r>
      <t xml:space="preserve">(4a)
Stairs </t>
    </r>
    <r>
      <rPr>
        <b/>
        <sz val="6"/>
        <rFont val="Arial"/>
        <family val="2"/>
      </rPr>
      <t xml:space="preserve">
</t>
    </r>
  </si>
  <si>
    <r>
      <t xml:space="preserve">(4b)
Exit doors </t>
    </r>
    <r>
      <rPr>
        <b/>
        <sz val="6"/>
        <rFont val="Arial"/>
        <family val="2"/>
      </rPr>
      <t xml:space="preserve">
</t>
    </r>
    <r>
      <rPr>
        <b/>
        <sz val="10"/>
        <rFont val="Arial"/>
        <family val="2"/>
      </rPr>
      <t>(80)</t>
    </r>
  </si>
  <si>
    <t xml:space="preserve">(5a)
Stairs
</t>
  </si>
  <si>
    <t xml:space="preserve">(5b)
Exit doors </t>
  </si>
  <si>
    <t xml:space="preserve">Unit of Width 
</t>
  </si>
  <si>
    <t>Persons per
Unit Width 
(eg 60)</t>
  </si>
  <si>
    <t>Persons/Unit Width (eg 80)</t>
  </si>
  <si>
    <t>Total:</t>
  </si>
  <si>
    <t>Qualified Person's name and signature</t>
  </si>
  <si>
    <t>OCCUPANT LOAD CALCULATION FOR</t>
  </si>
  <si>
    <t>Item No.</t>
  </si>
  <si>
    <t>Usages</t>
  </si>
  <si>
    <r>
      <t>Floor Area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</si>
  <si>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Area of occupied floor space
 per person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</si>
  <si>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No of persons</t>
  </si>
  <si>
    <t>Remarks</t>
  </si>
  <si>
    <t>INFORMATION ON UNPROTECTED OPENINGS</t>
  </si>
  <si>
    <t>BUILDING ELEVATION</t>
  </si>
  <si>
    <t>Dimemsions of enclosing Rectangle (as defined in Appendix 'B' Clause 3.5.3)</t>
  </si>
  <si>
    <t>Width (m)</t>
  </si>
  <si>
    <t>Height (m)</t>
  </si>
  <si>
    <r>
      <t>Area (m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</si>
  <si>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Unprotected Opening</t>
  </si>
  <si>
    <t>Area provided (m2)</t>
  </si>
  <si>
    <t>Percentage over enclosing rectangle (%)</t>
  </si>
  <si>
    <t>Setback</t>
  </si>
  <si>
    <t>Required (m)</t>
  </si>
  <si>
    <t>Actual provision (m)</t>
  </si>
  <si>
    <t>Fire rating of external wall required</t>
  </si>
  <si>
    <t>Material of external wall</t>
  </si>
  <si>
    <t>Fire protection system required</t>
  </si>
  <si>
    <t>TABLE 2.2A DETERMINATION OF EXIT REQUIREMENT</t>
  </si>
  <si>
    <t>(i)
Type of Occupancy</t>
  </si>
  <si>
    <t>(ii)
Max Travel
distance (m)
(One-way Escape)</t>
  </si>
  <si>
    <t>(iii)
Max Travel 
Distance (m)
(Two-way Escape)</t>
  </si>
  <si>
    <t>(iv)
Capacity
No of persons per unit of width (x)</t>
  </si>
  <si>
    <t>(v)
Min Width
(m)</t>
  </si>
  <si>
    <t>(vi)
Max Dead
End (m)</t>
  </si>
  <si>
    <t xml:space="preserve">
(f)</t>
  </si>
  <si>
    <t xml:space="preserve">
(d)</t>
  </si>
  <si>
    <t>Corridors</t>
  </si>
  <si>
    <t>Unsprin-
klered</t>
  </si>
  <si>
    <t>Sprin-
klered</t>
  </si>
  <si>
    <t>To 
outdoors
at ground
level</t>
  </si>
  <si>
    <t>Other 
exit &amp;
corridor
doors</t>
  </si>
  <si>
    <t xml:space="preserve">
Stair-
cases</t>
  </si>
  <si>
    <t>Ramps
corridors
exits
passage-
ways</t>
  </si>
  <si>
    <t>High hazard</t>
  </si>
  <si>
    <t>Industrial building (factories,
workshops, godowns/warehouse)</t>
  </si>
  <si>
    <t>Offices</t>
  </si>
  <si>
    <t>Places of public resort &amp; carparks</t>
  </si>
  <si>
    <t>1(h)</t>
  </si>
  <si>
    <t>1.2(h)</t>
  </si>
  <si>
    <t>Schools &amp; educational buildings</t>
  </si>
  <si>
    <t>2(b)</t>
  </si>
  <si>
    <t>Hotels, boarding houses,service apartments,hostels,backpackers hotels,dormitories</t>
  </si>
  <si>
    <t>Blocks of flats/maisonettes (k)</t>
  </si>
  <si>
    <t>15(g)
20(j)</t>
  </si>
  <si>
    <t>30(g)
40(j)</t>
  </si>
  <si>
    <t>30
45(j)</t>
  </si>
  <si>
    <t>Detached, semi-detached &amp; terrace houses, including townhouses</t>
  </si>
  <si>
    <t>NR</t>
  </si>
  <si>
    <t>(d)  See Cl.2.3.8</t>
  </si>
  <si>
    <t>The applicable rates of Table 1.4B of the Code of Practice for Fire Precautions in Buildings 2023 is:</t>
  </si>
  <si>
    <t>I confirm that the means of escape provided for this storey comply with the provisions of the Code of Practice for Fire Precautions in Buildings 2023.</t>
  </si>
  <si>
    <t>(CLAUSE 3.5.3 OF THE CODE OF FIRE PRECAUTIONS IN BUILDING 2023)</t>
  </si>
  <si>
    <t>Shops, healthcare facility(outpatient)</t>
  </si>
  <si>
    <t>Healthcare Facility (Inpatient)</t>
  </si>
  <si>
    <t>1.5(a)</t>
  </si>
  <si>
    <t>Corridors (l)</t>
  </si>
  <si>
    <t>Door opening 
(c),(d) &amp; (e)</t>
  </si>
  <si>
    <t>Staircases/ exit passageways</t>
  </si>
  <si>
    <t>1(i)</t>
  </si>
  <si>
    <t>(l) For buildings/ usages/ areas that are exempted from barrier-free accessibility compliance, as required by the authority having jurisdiction on accessibility in the built environment, any corridor solely serving those buildings/ usages/ areas can be reduced to 1m. This is not applicable to Note (a) corridor serving classrooms, Note (b) corridor serving patient wards, and/ or PG I buildings</t>
  </si>
  <si>
    <t>NR  = No requirements</t>
  </si>
  <si>
    <t>(c)  See Cl.2.3.9</t>
  </si>
  <si>
    <t>(h)  Refer to Cl.9.7.3a.</t>
  </si>
  <si>
    <t>(k)  Measurement of travel distance is from the residential 
unit door to exit (See Cl 9.2.1a.(5))</t>
  </si>
  <si>
    <t>(e)  Where a door opening is divided by mullions into two or more openings, each such
      openings shall be measured separately in computing the number of units of exit width</t>
  </si>
  <si>
    <t>(f)   See Cl.2.2.15 regarding reduction of exit provision</t>
  </si>
  <si>
    <t>(a)  Applies to corridors serving classrooms. Other corridors shall have a minimum width of 1.2m</t>
  </si>
  <si>
    <t>(b)  Applies to corridors serving patients wards. Other corridors shall have a minimum of 1.2m</t>
  </si>
  <si>
    <t>(x)  Unit of width = 0.5m</t>
  </si>
  <si>
    <t>(g)  For travel distance in single staircase flats (See Cl.9.2.1a.(8))</t>
  </si>
  <si>
    <t>(i)   Staircase within maisonette serving as an internal access to be at least 0.9m in width</t>
  </si>
  <si>
    <t>(j)   Applies to external corridor (See Cl.2.3.10)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</si>
</sst>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;[Red]0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ee 3 of 9 Extended"/>
    </font>
    <font>
      <sz val="10"/>
      <name val="Free 3 of 9 Extended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Arial"/>
      <family val="2"/>
    </font>
    <font>
      <sz val="10"/>
      <color indexed="81"/>
      <name val="Tahoma"/>
      <family val="2"/>
    </font>
    <font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b/>
      <vertAlign val="superscript"/>
      <sz val="10"/>
      <name val="Arial"/>
      <family val="2"/>
    </font>
    <font>
      <b/>
      <sz val="10"/>
      <color indexed="8"/>
      <name val="Times New Roman"/>
      <family val="1"/>
    </font>
    <font>
      <vertAlign val="superscript"/>
      <sz val="10"/>
      <name val="Arial"/>
      <family val="2"/>
    </font>
    <font>
      <sz val="8"/>
      <color indexed="8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9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Fill="1" applyBorder="1"/>
    <xf numFmtId="0" fontId="4" fillId="0" borderId="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2" borderId="5" xfId="0" applyFont="1" applyFill="1" applyBorder="1" applyAlignment="1">
      <alignment horizontal="center" shrinkToFit="1"/>
    </xf>
    <xf numFmtId="0" fontId="1" fillId="2" borderId="0" xfId="0" applyFont="1" applyFill="1" applyBorder="1" applyAlignment="1" applyProtection="1"/>
    <xf numFmtId="0" fontId="1" fillId="2" borderId="5" xfId="0" applyFont="1" applyFill="1" applyBorder="1" applyAlignment="1" applyProtection="1"/>
    <xf numFmtId="0" fontId="4" fillId="2" borderId="0" xfId="0" applyFont="1" applyFill="1" applyBorder="1"/>
    <xf numFmtId="0" fontId="1" fillId="2" borderId="5" xfId="0" applyFont="1" applyFill="1" applyBorder="1" applyAlignment="1" applyProtection="1">
      <alignment shrinkToFit="1"/>
    </xf>
    <xf numFmtId="0" fontId="1" fillId="2" borderId="0" xfId="0" applyFont="1" applyFill="1" applyBorder="1"/>
    <xf numFmtId="0" fontId="1" fillId="2" borderId="0" xfId="0" applyFont="1" applyFill="1" applyBorder="1" applyAlignment="1" applyProtection="1">
      <alignment vertical="top" wrapText="1"/>
    </xf>
    <xf numFmtId="0" fontId="1" fillId="2" borderId="5" xfId="0" applyFont="1" applyFill="1" applyBorder="1"/>
    <xf numFmtId="0" fontId="4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/>
    </xf>
    <xf numFmtId="0" fontId="1" fillId="3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Border="1" applyProtection="1"/>
    <xf numFmtId="0" fontId="6" fillId="2" borderId="0" xfId="0" applyFont="1" applyFill="1" applyBorder="1"/>
    <xf numFmtId="15" fontId="1" fillId="3" borderId="0" xfId="0" applyNumberFormat="1" applyFont="1" applyFill="1" applyBorder="1" applyAlignment="1" applyProtection="1">
      <alignment horizontal="left"/>
      <protection locked="0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0" xfId="0" applyBorder="1" applyAlignment="1">
      <alignment wrapText="1"/>
    </xf>
    <xf numFmtId="0" fontId="0" fillId="0" borderId="0" xfId="0" applyFill="1" applyBorder="1" applyAlignment="1" applyProtection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0" fillId="3" borderId="9" xfId="0" applyFill="1" applyBorder="1" applyAlignment="1" applyProtection="1">
      <alignment horizontal="center" vertical="top" wrapText="1" shrinkToFit="1"/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1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15" fontId="0" fillId="2" borderId="7" xfId="0" applyNumberFormat="1" applyFill="1" applyBorder="1" applyAlignment="1" applyProtection="1">
      <alignment horizontal="left" wrapText="1"/>
    </xf>
    <xf numFmtId="0" fontId="0" fillId="2" borderId="8" xfId="0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3" borderId="12" xfId="0" applyFill="1" applyBorder="1" applyAlignment="1" applyProtection="1">
      <alignment horizontal="center" wrapText="1"/>
      <protection locked="0"/>
    </xf>
    <xf numFmtId="0" fontId="0" fillId="4" borderId="13" xfId="0" applyFill="1" applyBorder="1" applyAlignment="1" applyProtection="1">
      <alignment horizontal="center" wrapText="1"/>
      <protection locked="0"/>
    </xf>
    <xf numFmtId="172" fontId="0" fillId="2" borderId="9" xfId="0" applyNumberFormat="1" applyFill="1" applyBorder="1" applyAlignment="1">
      <alignment wrapText="1"/>
    </xf>
    <xf numFmtId="0" fontId="0" fillId="3" borderId="11" xfId="0" applyFill="1" applyBorder="1" applyAlignment="1" applyProtection="1">
      <alignment wrapText="1"/>
      <protection locked="0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0" fillId="3" borderId="0" xfId="0" applyFill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3" borderId="20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3" borderId="9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9" xfId="0" applyFill="1" applyBorder="1" applyAlignment="1">
      <alignment wrapText="1"/>
    </xf>
    <xf numFmtId="9" fontId="0" fillId="2" borderId="9" xfId="0" applyNumberFormat="1" applyFill="1" applyBorder="1" applyAlignment="1" applyProtection="1">
      <alignment horizontal="center"/>
    </xf>
    <xf numFmtId="9" fontId="0" fillId="2" borderId="11" xfId="0" applyNumberFormat="1" applyFill="1" applyBorder="1" applyAlignment="1" applyProtection="1">
      <alignment horizontal="center"/>
    </xf>
    <xf numFmtId="0" fontId="0" fillId="2" borderId="0" xfId="0" applyFill="1" applyBorder="1"/>
    <xf numFmtId="0" fontId="0" fillId="2" borderId="5" xfId="0" applyFill="1" applyBorder="1"/>
    <xf numFmtId="15" fontId="0" fillId="2" borderId="7" xfId="0" applyNumberFormat="1" applyFill="1" applyBorder="1" applyAlignment="1" applyProtection="1">
      <alignment horizontal="left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 applyAlignment="1" applyProtection="1">
      <alignment horizontal="center" wrapText="1"/>
      <protection locked="0"/>
    </xf>
    <xf numFmtId="0" fontId="18" fillId="0" borderId="9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/>
    <xf numFmtId="0" fontId="18" fillId="0" borderId="9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wrapText="1"/>
    </xf>
    <xf numFmtId="0" fontId="18" fillId="0" borderId="9" xfId="0" applyFont="1" applyFill="1" applyBorder="1" applyAlignment="1">
      <alignment horizontal="center" vertical="top"/>
    </xf>
    <xf numFmtId="0" fontId="18" fillId="0" borderId="1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wrapText="1"/>
    </xf>
    <xf numFmtId="0" fontId="18" fillId="0" borderId="22" xfId="0" applyFont="1" applyFill="1" applyBorder="1" applyAlignment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0" xfId="0" applyFont="1"/>
    <xf numFmtId="0" fontId="0" fillId="0" borderId="0" xfId="0" applyFill="1" applyBorder="1"/>
    <xf numFmtId="0" fontId="0" fillId="3" borderId="9" xfId="0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shrinkToFit="1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0" fillId="3" borderId="0" xfId="0" applyFont="1" applyFill="1" applyBorder="1" applyAlignment="1" applyProtection="1">
      <alignment vertical="top"/>
      <protection locked="0"/>
    </xf>
    <xf numFmtId="0" fontId="1" fillId="3" borderId="0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wrapText="1"/>
    </xf>
    <xf numFmtId="0" fontId="0" fillId="3" borderId="0" xfId="0" applyFill="1" applyBorder="1" applyAlignment="1" applyProtection="1">
      <alignment shrinkToFit="1"/>
      <protection locked="0"/>
    </xf>
    <xf numFmtId="0" fontId="1" fillId="3" borderId="0" xfId="0" applyFont="1" applyFill="1" applyBorder="1" applyAlignment="1" applyProtection="1">
      <alignment shrinkToFit="1"/>
      <protection locked="0"/>
    </xf>
    <xf numFmtId="0" fontId="1" fillId="3" borderId="0" xfId="0" applyFont="1" applyFill="1" applyBorder="1" applyAlignment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2" borderId="17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0" fillId="5" borderId="24" xfId="0" applyFill="1" applyBorder="1" applyAlignment="1" applyProtection="1">
      <alignment horizontal="center" vertical="top" wrapText="1"/>
      <protection locked="0"/>
    </xf>
    <xf numFmtId="0" fontId="0" fillId="5" borderId="25" xfId="0" applyFill="1" applyBorder="1" applyAlignment="1" applyProtection="1">
      <alignment horizontal="center" vertical="top" wrapText="1"/>
      <protection locked="0"/>
    </xf>
    <xf numFmtId="0" fontId="0" fillId="5" borderId="26" xfId="0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</xf>
    <xf numFmtId="0" fontId="0" fillId="2" borderId="7" xfId="0" applyFill="1" applyBorder="1" applyAlignment="1">
      <alignment wrapText="1"/>
    </xf>
    <xf numFmtId="0" fontId="0" fillId="2" borderId="7" xfId="0" applyFill="1" applyBorder="1" applyAlignment="1" applyProtection="1">
      <alignment wrapText="1"/>
    </xf>
    <xf numFmtId="0" fontId="0" fillId="2" borderId="6" xfId="0" applyFill="1" applyBorder="1" applyAlignment="1">
      <alignment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horizontal="left" wrapText="1"/>
    </xf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0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26" xfId="0" applyFill="1" applyBorder="1" applyAlignment="1"/>
    <xf numFmtId="0" fontId="0" fillId="2" borderId="20" xfId="0" applyFill="1" applyBorder="1" applyAlignment="1"/>
    <xf numFmtId="0" fontId="0" fillId="2" borderId="12" xfId="0" applyFill="1" applyBorder="1" applyAlignment="1">
      <alignment horizontal="left" wrapText="1"/>
    </xf>
    <xf numFmtId="0" fontId="0" fillId="2" borderId="12" xfId="0" applyFill="1" applyBorder="1" applyAlignment="1"/>
    <xf numFmtId="0" fontId="0" fillId="2" borderId="12" xfId="0" applyFill="1" applyBorder="1" applyAlignment="1">
      <alignment vertical="center"/>
    </xf>
    <xf numFmtId="0" fontId="0" fillId="2" borderId="9" xfId="0" applyFill="1" applyBorder="1" applyAlignment="1"/>
    <xf numFmtId="0" fontId="0" fillId="2" borderId="6" xfId="0" applyFill="1" applyBorder="1" applyAlignment="1" applyProtection="1"/>
    <xf numFmtId="0" fontId="0" fillId="2" borderId="7" xfId="0" applyFill="1" applyBorder="1" applyAlignment="1"/>
    <xf numFmtId="0" fontId="18" fillId="0" borderId="28" xfId="0" applyFont="1" applyFill="1" applyBorder="1" applyAlignment="1">
      <alignment horizontal="center" vertical="top" wrapText="1"/>
    </xf>
    <xf numFmtId="0" fontId="0" fillId="0" borderId="29" xfId="0" applyFill="1" applyBorder="1" applyAlignment="1"/>
    <xf numFmtId="0" fontId="18" fillId="0" borderId="9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wrapText="1"/>
    </xf>
    <xf numFmtId="0" fontId="0" fillId="0" borderId="11" xfId="0" applyFill="1" applyBorder="1" applyAlignment="1"/>
    <xf numFmtId="0" fontId="18" fillId="0" borderId="0" xfId="0" applyFont="1" applyAlignment="1">
      <alignment wrapText="1"/>
    </xf>
    <xf numFmtId="0" fontId="18" fillId="0" borderId="0" xfId="0" applyFont="1" applyAlignment="1"/>
    <xf numFmtId="0" fontId="5" fillId="0" borderId="0" xfId="0" applyFont="1" applyFill="1" applyAlignment="1">
      <alignment horizontal="center" vertical="top"/>
    </xf>
    <xf numFmtId="0" fontId="18" fillId="0" borderId="27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center" vertical="top" wrapText="1"/>
    </xf>
    <xf numFmtId="0" fontId="1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95250</xdr:colOff>
      <xdr:row>20</xdr:row>
      <xdr:rowOff>66675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F1144B-9315-DF68-9487-0AEA5F9EA22C}"/>
            </a:ext>
          </a:extLst>
        </xdr:cNvPr>
        <xdr:cNvSpPr txBox="1"/>
      </xdr:nvSpPr>
      <xdr:spPr>
        <a:xfrm>
          <a:off x="9477375" y="424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SG" sz="1100"/>
        </a:p>
      </xdr:txBody>
    </xdr:sp>
    <xdr:clientData/>
  </xdr:oneCellAnchor>
  <xdr:twoCellAnchor>
    <xdr:from>
      <xdr:col>13</xdr:col>
      <xdr:colOff>23812</xdr:colOff>
      <xdr:row>22</xdr:row>
      <xdr:rowOff>309564</xdr:rowOff>
    </xdr:from>
    <xdr:to>
      <xdr:col>13</xdr:col>
      <xdr:colOff>319087</xdr:colOff>
      <xdr:row>31</xdr:row>
      <xdr:rowOff>23814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6DC990-C840-01DD-DF48-90AEF52253BC}"/>
            </a:ext>
          </a:extLst>
        </xdr:cNvPr>
        <xdr:cNvSpPr txBox="1"/>
      </xdr:nvSpPr>
      <xdr:spPr>
        <a:xfrm rot="5400000">
          <a:off x="8801100" y="5419726"/>
          <a:ext cx="1504950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SG" sz="1100" b="1">
              <a:latin typeface="Arial" panose="020B0604020202020204" pitchFamily="34" charset="0"/>
              <a:cs typeface="Arial" panose="020B0604020202020204" pitchFamily="34" charset="0"/>
            </a:rPr>
            <a:t>SCDF-0-FSPBP02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85725</xdr:colOff>
      <xdr:row>23</xdr:row>
      <xdr:rowOff>104775</xdr:rowOff>
    </xdr:from>
    <xdr:to>
      <xdr:col>12</xdr:col>
      <xdr:colOff>428625</xdr:colOff>
      <xdr:row>35</xdr:row>
      <xdr:rowOff>57150</xdr:rowOff>
    </xdr:to>
    <xdr:pic>
      <xdr:nvPicPr>
        <xdr:cNvPr id="2081" name="Picture 10">
          <a:extLst>
            <a:ext uri="{FF2B5EF4-FFF2-40B4-BE49-F238E27FC236}">
              <a16:creationId xmlns:a16="http://schemas.microsoft.com/office/drawing/2014/main" id="{ED83E747-BB10-6168-2A12-37D18490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5762625"/>
          <a:ext cx="3429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85725</xdr:colOff>
      <xdr:row>23</xdr:row>
      <xdr:rowOff>104775</xdr:rowOff>
    </xdr:from>
    <xdr:to>
      <xdr:col>12</xdr:col>
      <xdr:colOff>428625</xdr:colOff>
      <xdr:row>35</xdr:row>
      <xdr:rowOff>400050</xdr:rowOff>
    </xdr:to>
    <xdr:pic>
      <xdr:nvPicPr>
        <xdr:cNvPr id="2082" name="Picture 10">
          <a:extLst>
            <a:ext uri="{FF2B5EF4-FFF2-40B4-BE49-F238E27FC236}">
              <a16:creationId xmlns:a16="http://schemas.microsoft.com/office/drawing/2014/main" id="{1B034DE7-22EA-B886-0C69-A20CE7A5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5762625"/>
          <a:ext cx="342900" cy="259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76200</xdr:colOff>
      <xdr:row>21</xdr:row>
      <xdr:rowOff>142875</xdr:rowOff>
    </xdr:from>
    <xdr:to>
      <xdr:col>6</xdr:col>
      <xdr:colOff>390525</xdr:colOff>
      <xdr:row>33</xdr:row>
      <xdr:rowOff>104775</xdr:rowOff>
    </xdr:to>
    <xdr:pic>
      <xdr:nvPicPr>
        <xdr:cNvPr id="3118" name="Picture 22">
          <a:extLst>
            <a:ext uri="{FF2B5EF4-FFF2-40B4-BE49-F238E27FC236}">
              <a16:creationId xmlns:a16="http://schemas.microsoft.com/office/drawing/2014/main" id="{F0281E8F-1B4D-C8FC-F350-5D3AE606F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781550"/>
          <a:ext cx="314325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21</xdr:row>
      <xdr:rowOff>142875</xdr:rowOff>
    </xdr:from>
    <xdr:to>
      <xdr:col>6</xdr:col>
      <xdr:colOff>390525</xdr:colOff>
      <xdr:row>33</xdr:row>
      <xdr:rowOff>114300</xdr:rowOff>
    </xdr:to>
    <xdr:pic>
      <xdr:nvPicPr>
        <xdr:cNvPr id="3119" name="Picture 22">
          <a:extLst>
            <a:ext uri="{FF2B5EF4-FFF2-40B4-BE49-F238E27FC236}">
              <a16:creationId xmlns:a16="http://schemas.microsoft.com/office/drawing/2014/main" id="{3EA038B4-BF6B-6910-C0DA-C340D4F2E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781550"/>
          <a:ext cx="31432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21</xdr:row>
      <xdr:rowOff>142875</xdr:rowOff>
    </xdr:from>
    <xdr:to>
      <xdr:col>6</xdr:col>
      <xdr:colOff>390525</xdr:colOff>
      <xdr:row>33</xdr:row>
      <xdr:rowOff>114300</xdr:rowOff>
    </xdr:to>
    <xdr:pic>
      <xdr:nvPicPr>
        <xdr:cNvPr id="3120" name="Picture 22">
          <a:extLst>
            <a:ext uri="{FF2B5EF4-FFF2-40B4-BE49-F238E27FC236}">
              <a16:creationId xmlns:a16="http://schemas.microsoft.com/office/drawing/2014/main" id="{DF350E61-6645-258F-3D28-B3A5273C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4781550"/>
          <a:ext cx="314325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20</xdr:row>
      <xdr:rowOff>66675</xdr:rowOff>
    </xdr:from>
    <xdr:to>
      <xdr:col>6</xdr:col>
      <xdr:colOff>361950</xdr:colOff>
      <xdr:row>29</xdr:row>
      <xdr:rowOff>114300</xdr:rowOff>
    </xdr:to>
    <xdr:pic>
      <xdr:nvPicPr>
        <xdr:cNvPr id="4130" name="Picture 31">
          <a:extLst>
            <a:ext uri="{FF2B5EF4-FFF2-40B4-BE49-F238E27FC236}">
              <a16:creationId xmlns:a16="http://schemas.microsoft.com/office/drawing/2014/main" id="{4E7D16F2-C64B-52D0-8F77-52266CB82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4057650"/>
          <a:ext cx="33337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BA23-9904-4AE9-8865-DCACC6FDCA89}">
  <dimension ref="B1:N33"/>
  <sheetViews>
    <sheetView topLeftCell="C1" workbookViewId="0">
      <selection activeCell="O16" sqref="O16"/>
    </sheetView>
  </sheetViews>
  <sheetFormatPr defaultRowHeight="12.75"/>
  <cols>
    <col min="1" max="2" width="9.140625" style="1"/>
    <col min="3" max="3" width="14.28515625" style="1" customWidth="1"/>
    <col min="4" max="4" width="9.140625" style="1"/>
    <col min="5" max="5" width="18.28515625" style="1" customWidth="1"/>
    <col min="6" max="6" width="9.140625" style="1"/>
    <col min="7" max="7" width="4.7109375" style="1" customWidth="1"/>
    <col min="8" max="8" width="14.140625" style="1" customWidth="1"/>
    <col min="9" max="9" width="2.85546875" style="1" customWidth="1"/>
    <col min="10" max="10" width="20.28515625" style="1" customWidth="1"/>
    <col min="11" max="11" width="7.28515625" style="1" customWidth="1"/>
    <col min="12" max="12" width="15.42578125" style="1" customWidth="1"/>
    <col min="13" max="13" width="6.85546875" style="1" customWidth="1"/>
    <col min="14" max="14" width="7" style="1" customWidth="1"/>
    <col min="15" max="16384" width="9.140625" style="1"/>
  </cols>
  <sheetData>
    <row r="1" spans="2:14">
      <c r="K1" s="110"/>
      <c r="L1" s="111"/>
      <c r="M1" s="111"/>
    </row>
    <row r="2" spans="2:14">
      <c r="K2" s="111"/>
      <c r="L2" s="111"/>
      <c r="M2" s="111"/>
    </row>
    <row r="3" spans="2:14" ht="13.5" thickBot="1">
      <c r="I3" s="2"/>
    </row>
    <row r="4" spans="2:14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2:14" ht="15.75">
      <c r="B5" s="6"/>
      <c r="C5" s="112" t="s">
        <v>0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7"/>
    </row>
    <row r="6" spans="2:14"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2:14">
      <c r="B7" s="6"/>
      <c r="C7" s="10" t="s">
        <v>1</v>
      </c>
      <c r="D7" s="113"/>
      <c r="E7" s="114"/>
      <c r="F7" s="114"/>
      <c r="G7" s="114"/>
      <c r="H7" s="114"/>
      <c r="I7" s="114"/>
      <c r="J7" s="114"/>
      <c r="K7" s="114"/>
      <c r="L7" s="114"/>
      <c r="M7" s="114"/>
      <c r="N7" s="11"/>
    </row>
    <row r="8" spans="2:14">
      <c r="B8" s="6"/>
      <c r="C8" s="12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"/>
    </row>
    <row r="9" spans="2:14">
      <c r="B9" s="6"/>
      <c r="C9" s="12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"/>
    </row>
    <row r="10" spans="2:14">
      <c r="B10" s="6"/>
      <c r="C10" s="12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"/>
    </row>
    <row r="11" spans="2:14">
      <c r="B11" s="6"/>
      <c r="C11" s="12"/>
      <c r="D11" s="13"/>
      <c r="E11" s="13"/>
      <c r="F11" s="13"/>
      <c r="G11" s="13"/>
      <c r="H11" s="13"/>
      <c r="I11" s="13"/>
      <c r="J11" s="55"/>
      <c r="K11" s="55"/>
      <c r="L11" s="55"/>
      <c r="M11" s="55"/>
      <c r="N11" s="11"/>
    </row>
    <row r="12" spans="2:14" ht="15">
      <c r="B12" s="6"/>
      <c r="C12" s="10" t="s">
        <v>2</v>
      </c>
      <c r="D12" s="115"/>
      <c r="E12" s="116"/>
      <c r="F12" s="116"/>
      <c r="G12" s="13"/>
      <c r="H12" s="13"/>
      <c r="I12" s="13"/>
      <c r="J12" s="55"/>
      <c r="K12" s="55"/>
      <c r="L12" s="55"/>
      <c r="M12" s="55"/>
      <c r="N12" s="11"/>
    </row>
    <row r="13" spans="2:14"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2:14" ht="39.75" customHeight="1">
      <c r="B14" s="6"/>
      <c r="C14" s="15" t="s">
        <v>3</v>
      </c>
      <c r="D14" s="117" t="s">
        <v>4</v>
      </c>
      <c r="E14" s="117"/>
      <c r="F14" s="117"/>
      <c r="G14" s="117"/>
      <c r="H14" s="117"/>
      <c r="I14" s="117"/>
      <c r="J14" s="117"/>
      <c r="K14" s="117"/>
      <c r="L14" s="117"/>
      <c r="M14" s="12"/>
      <c r="N14" s="14"/>
    </row>
    <row r="15" spans="2:14">
      <c r="B15" s="6"/>
      <c r="C15" s="12"/>
      <c r="D15" s="57"/>
      <c r="E15" s="57"/>
      <c r="F15" s="57"/>
      <c r="G15" s="57"/>
      <c r="H15" s="57"/>
      <c r="I15" s="57"/>
      <c r="J15" s="12"/>
      <c r="K15" s="12"/>
      <c r="L15" s="12"/>
      <c r="M15" s="12"/>
      <c r="N15" s="14"/>
    </row>
    <row r="16" spans="2:14" ht="18.75" customHeight="1">
      <c r="B16" s="6"/>
      <c r="C16" s="16">
        <v>1</v>
      </c>
      <c r="D16" s="118" t="s">
        <v>5</v>
      </c>
      <c r="E16" s="118"/>
      <c r="F16" s="118"/>
      <c r="G16" s="118"/>
      <c r="H16" s="118"/>
      <c r="I16" s="118"/>
      <c r="J16" s="17"/>
      <c r="K16" s="56" t="s">
        <v>6</v>
      </c>
      <c r="L16" s="56"/>
      <c r="M16" s="56"/>
      <c r="N16" s="14"/>
    </row>
    <row r="17" spans="2:14" ht="29.25" customHeight="1">
      <c r="B17" s="6"/>
      <c r="C17" s="55"/>
      <c r="D17" s="119" t="s">
        <v>89</v>
      </c>
      <c r="E17" s="119"/>
      <c r="F17" s="119"/>
      <c r="G17" s="119"/>
      <c r="H17" s="119"/>
      <c r="I17" s="119"/>
      <c r="J17" s="18">
        <f>IF('BP3'!E32="","",'BP3'!E32)</f>
        <v>0</v>
      </c>
      <c r="K17" s="12" t="s">
        <v>7</v>
      </c>
      <c r="L17" s="12"/>
      <c r="M17" s="12"/>
      <c r="N17" s="14"/>
    </row>
    <row r="18" spans="2:14">
      <c r="B18" s="6"/>
      <c r="C18" s="12"/>
      <c r="D18" s="12" t="s">
        <v>8</v>
      </c>
      <c r="E18" s="12"/>
      <c r="F18" s="12"/>
      <c r="G18" s="12"/>
      <c r="H18" s="12"/>
      <c r="I18" s="12"/>
      <c r="J18" s="12"/>
      <c r="K18" s="12"/>
      <c r="L18" s="12"/>
      <c r="M18" s="12"/>
      <c r="N18" s="14"/>
    </row>
    <row r="19" spans="2:14" ht="31.5" customHeight="1">
      <c r="B19" s="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4"/>
    </row>
    <row r="20" spans="2:14">
      <c r="B20" s="6"/>
      <c r="C20" s="16">
        <v>2</v>
      </c>
      <c r="D20" s="118" t="s">
        <v>9</v>
      </c>
      <c r="E20" s="118"/>
      <c r="F20" s="118"/>
      <c r="G20" s="118"/>
      <c r="H20" s="118"/>
      <c r="I20" s="118"/>
      <c r="J20" s="19">
        <f>IF('BP2 Calculations'!L32="","",'BP2 Calculations'!L32)</f>
        <v>0</v>
      </c>
      <c r="K20" s="12" t="s">
        <v>7</v>
      </c>
      <c r="L20" s="12"/>
      <c r="M20" s="12"/>
      <c r="N20" s="14"/>
    </row>
    <row r="21" spans="2:14">
      <c r="B21" s="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4"/>
    </row>
    <row r="22" spans="2:14">
      <c r="B22" s="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4"/>
    </row>
    <row r="23" spans="2:14" ht="24.75" customHeight="1">
      <c r="B23" s="6"/>
      <c r="C23" s="119" t="s">
        <v>90</v>
      </c>
      <c r="D23" s="119"/>
      <c r="E23" s="119"/>
      <c r="F23" s="119"/>
      <c r="G23" s="119"/>
      <c r="H23" s="119"/>
      <c r="I23" s="119"/>
      <c r="J23" s="119"/>
      <c r="K23" s="119"/>
      <c r="L23" s="12"/>
      <c r="M23" s="12"/>
      <c r="N23" s="14"/>
    </row>
    <row r="24" spans="2:14" ht="15.75" customHeight="1">
      <c r="B24" s="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4"/>
    </row>
    <row r="25" spans="2:14" ht="19.5" customHeight="1">
      <c r="B25" s="6"/>
      <c r="C25" s="12" t="s">
        <v>10</v>
      </c>
      <c r="D25" s="12"/>
      <c r="E25" s="12"/>
      <c r="F25" s="120"/>
      <c r="G25" s="121"/>
      <c r="H25" s="121"/>
      <c r="I25" s="121"/>
      <c r="J25" s="122"/>
      <c r="K25" s="12"/>
      <c r="L25" s="12"/>
      <c r="M25" s="12"/>
      <c r="N25" s="14"/>
    </row>
    <row r="26" spans="2:14">
      <c r="B26" s="6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4"/>
    </row>
    <row r="27" spans="2:14">
      <c r="B27" s="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4"/>
    </row>
    <row r="28" spans="2:14" ht="15">
      <c r="B28" s="6"/>
      <c r="C28" s="20" t="s">
        <v>11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4"/>
    </row>
    <row r="29" spans="2:14">
      <c r="B29" s="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4"/>
    </row>
    <row r="30" spans="2:14">
      <c r="B30" s="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4"/>
    </row>
    <row r="31" spans="2:14" ht="15">
      <c r="B31" s="6"/>
      <c r="C31" s="123"/>
      <c r="D31" s="124"/>
      <c r="E31" s="124"/>
      <c r="F31" s="8"/>
      <c r="G31" s="12"/>
      <c r="H31" s="21"/>
      <c r="I31" s="12"/>
      <c r="J31" s="12"/>
      <c r="K31" s="12"/>
      <c r="L31" s="12"/>
      <c r="M31" s="12"/>
      <c r="N31" s="14"/>
    </row>
    <row r="32" spans="2:14">
      <c r="B32" s="6"/>
      <c r="C32" s="118" t="s">
        <v>12</v>
      </c>
      <c r="D32" s="118"/>
      <c r="E32" s="118"/>
      <c r="F32" s="118"/>
      <c r="G32" s="12"/>
      <c r="H32" s="12" t="s">
        <v>13</v>
      </c>
      <c r="I32" s="12"/>
      <c r="J32" s="12"/>
      <c r="K32" s="12"/>
      <c r="L32" s="12"/>
      <c r="M32" s="12"/>
      <c r="N32" s="14"/>
    </row>
    <row r="33" spans="2:14" ht="18.75" customHeight="1" thickBot="1"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</sheetData>
  <sheetProtection password="87E9" sheet="1"/>
  <mergeCells count="12">
    <mergeCell ref="D17:I17"/>
    <mergeCell ref="D20:I20"/>
    <mergeCell ref="C23:K23"/>
    <mergeCell ref="F25:J25"/>
    <mergeCell ref="C31:E31"/>
    <mergeCell ref="C32:F32"/>
    <mergeCell ref="K1:M2"/>
    <mergeCell ref="C5:M5"/>
    <mergeCell ref="D7:M10"/>
    <mergeCell ref="D12:F12"/>
    <mergeCell ref="D14:L14"/>
    <mergeCell ref="D16:I1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1008-83FA-429D-A27A-B84B6CBC28D0}">
  <dimension ref="A1:L36"/>
  <sheetViews>
    <sheetView topLeftCell="A11" workbookViewId="0">
      <selection activeCell="J36" sqref="J36"/>
    </sheetView>
  </sheetViews>
  <sheetFormatPr defaultRowHeight="15"/>
  <cols>
    <col min="1" max="1" width="14" style="25" customWidth="1"/>
    <col min="2" max="2" width="12.42578125" style="25" customWidth="1"/>
    <col min="3" max="3" width="17.42578125" style="25" customWidth="1"/>
    <col min="4" max="4" width="11" style="25" customWidth="1"/>
    <col min="5" max="5" width="10.7109375" style="25" customWidth="1"/>
    <col min="6" max="6" width="9.140625" style="25"/>
    <col min="7" max="7" width="9.5703125" style="25" customWidth="1"/>
    <col min="8" max="8" width="9.140625" style="25"/>
    <col min="9" max="9" width="13.42578125" style="25" customWidth="1"/>
    <col min="10" max="10" width="9.140625" style="25"/>
    <col min="11" max="11" width="9.7109375" style="25" customWidth="1"/>
    <col min="12" max="12" width="29.5703125" style="25" customWidth="1"/>
    <col min="13" max="16384" width="9.140625" style="25"/>
  </cols>
  <sheetData>
    <row r="1" spans="1:12">
      <c r="B1" s="26"/>
    </row>
    <row r="2" spans="1:12" ht="15.75" customHeight="1">
      <c r="A2" s="127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5.75" thickBo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1:12">
      <c r="A5" s="64" t="s">
        <v>14</v>
      </c>
      <c r="B5" s="129" t="str">
        <f>IF('BP2 Main Page'!D7=""," ",'BP2 Main Page'!D7)</f>
        <v xml:space="preserve"> </v>
      </c>
      <c r="C5" s="130"/>
      <c r="D5" s="130"/>
      <c r="E5" s="130"/>
      <c r="F5" s="130"/>
      <c r="G5" s="130"/>
      <c r="H5" s="130"/>
      <c r="I5" s="130"/>
      <c r="J5" s="130"/>
      <c r="K5" s="130"/>
      <c r="L5" s="131"/>
    </row>
    <row r="6" spans="1:12">
      <c r="A6" s="32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1"/>
    </row>
    <row r="7" spans="1:12">
      <c r="A7" s="32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1"/>
    </row>
    <row r="8" spans="1:12">
      <c r="A8" s="32"/>
      <c r="B8" s="33"/>
      <c r="C8" s="33"/>
      <c r="D8" s="33"/>
      <c r="E8" s="34"/>
      <c r="F8" s="34"/>
      <c r="G8" s="34"/>
      <c r="H8" s="34"/>
      <c r="I8" s="34"/>
      <c r="J8" s="34"/>
      <c r="K8" s="34"/>
      <c r="L8" s="35"/>
    </row>
    <row r="9" spans="1:12" ht="15" customHeight="1">
      <c r="A9" s="132" t="s">
        <v>15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4"/>
    </row>
    <row r="10" spans="1:12" ht="39" customHeight="1">
      <c r="A10" s="135" t="s">
        <v>16</v>
      </c>
      <c r="B10" s="125" t="s">
        <v>17</v>
      </c>
      <c r="C10" s="125"/>
      <c r="D10" s="125" t="s">
        <v>18</v>
      </c>
      <c r="E10" s="125"/>
      <c r="F10" s="125" t="s">
        <v>19</v>
      </c>
      <c r="G10" s="125"/>
      <c r="H10" s="125"/>
      <c r="I10" s="125"/>
      <c r="J10" s="125" t="s">
        <v>20</v>
      </c>
      <c r="K10" s="125"/>
      <c r="L10" s="137" t="s">
        <v>21</v>
      </c>
    </row>
    <row r="11" spans="1:12" ht="39" customHeight="1">
      <c r="A11" s="136"/>
      <c r="B11" s="125" t="s">
        <v>22</v>
      </c>
      <c r="C11" s="125" t="s">
        <v>23</v>
      </c>
      <c r="D11" s="125" t="s">
        <v>24</v>
      </c>
      <c r="E11" s="125" t="s">
        <v>25</v>
      </c>
      <c r="F11" s="125" t="s">
        <v>26</v>
      </c>
      <c r="G11" s="125"/>
      <c r="H11" s="125" t="s">
        <v>27</v>
      </c>
      <c r="I11" s="125"/>
      <c r="J11" s="125" t="s">
        <v>28</v>
      </c>
      <c r="K11" s="125" t="s">
        <v>29</v>
      </c>
      <c r="L11" s="138"/>
    </row>
    <row r="12" spans="1:12" ht="66" customHeight="1">
      <c r="A12" s="136"/>
      <c r="B12" s="126"/>
      <c r="C12" s="126"/>
      <c r="D12" s="126"/>
      <c r="E12" s="126"/>
      <c r="F12" s="58" t="s">
        <v>30</v>
      </c>
      <c r="G12" s="58" t="s">
        <v>31</v>
      </c>
      <c r="H12" s="58" t="s">
        <v>30</v>
      </c>
      <c r="I12" s="58" t="s">
        <v>32</v>
      </c>
      <c r="J12" s="126"/>
      <c r="K12" s="126"/>
      <c r="L12" s="138"/>
    </row>
    <row r="13" spans="1:12">
      <c r="A13" s="139"/>
      <c r="B13" s="36"/>
      <c r="C13" s="36"/>
      <c r="D13" s="37"/>
      <c r="E13" s="37"/>
      <c r="F13" s="38" t="str">
        <f t="shared" ref="F13:F31" si="0">IF(D13="","",INT(D13/0.25)/2)</f>
        <v/>
      </c>
      <c r="G13" s="62"/>
      <c r="H13" s="38" t="str">
        <f t="shared" ref="H13:H31" si="1">IF(E13="","",INT(E13/0.25)/2)</f>
        <v/>
      </c>
      <c r="I13" s="62"/>
      <c r="J13" s="38" t="str">
        <f t="shared" ref="J13:J31" si="2">IF(D13="","",F13*G13)</f>
        <v/>
      </c>
      <c r="K13" s="38" t="str">
        <f t="shared" ref="K13:K31" si="3">IF(E13="","",H13*I13)</f>
        <v/>
      </c>
      <c r="L13" s="39" t="str">
        <f t="shared" ref="L13:L31" si="4">IF(K13="",J13,IF(J13="",K13,MIN(J13,K13)))</f>
        <v/>
      </c>
    </row>
    <row r="14" spans="1:12">
      <c r="A14" s="140"/>
      <c r="B14" s="36"/>
      <c r="C14" s="36"/>
      <c r="D14" s="37"/>
      <c r="E14" s="37"/>
      <c r="F14" s="38" t="str">
        <f t="shared" si="0"/>
        <v/>
      </c>
      <c r="G14" s="62"/>
      <c r="H14" s="38" t="str">
        <f t="shared" si="1"/>
        <v/>
      </c>
      <c r="I14" s="62"/>
      <c r="J14" s="38" t="str">
        <f t="shared" si="2"/>
        <v/>
      </c>
      <c r="K14" s="38" t="str">
        <f t="shared" si="3"/>
        <v/>
      </c>
      <c r="L14" s="39" t="str">
        <f t="shared" si="4"/>
        <v/>
      </c>
    </row>
    <row r="15" spans="1:12">
      <c r="A15" s="140"/>
      <c r="B15" s="36"/>
      <c r="C15" s="36"/>
      <c r="D15" s="37"/>
      <c r="E15" s="37"/>
      <c r="F15" s="38" t="str">
        <f t="shared" si="0"/>
        <v/>
      </c>
      <c r="G15" s="62"/>
      <c r="H15" s="38" t="str">
        <f t="shared" si="1"/>
        <v/>
      </c>
      <c r="I15" s="62"/>
      <c r="J15" s="38" t="str">
        <f t="shared" si="2"/>
        <v/>
      </c>
      <c r="K15" s="38" t="str">
        <f t="shared" si="3"/>
        <v/>
      </c>
      <c r="L15" s="39" t="str">
        <f t="shared" si="4"/>
        <v/>
      </c>
    </row>
    <row r="16" spans="1:12">
      <c r="A16" s="140"/>
      <c r="B16" s="36"/>
      <c r="C16" s="36"/>
      <c r="D16" s="37"/>
      <c r="E16" s="37"/>
      <c r="F16" s="38" t="str">
        <f t="shared" si="0"/>
        <v/>
      </c>
      <c r="G16" s="62"/>
      <c r="H16" s="38" t="str">
        <f t="shared" si="1"/>
        <v/>
      </c>
      <c r="I16" s="62"/>
      <c r="J16" s="38" t="str">
        <f t="shared" si="2"/>
        <v/>
      </c>
      <c r="K16" s="38" t="str">
        <f t="shared" si="3"/>
        <v/>
      </c>
      <c r="L16" s="39" t="str">
        <f t="shared" si="4"/>
        <v/>
      </c>
    </row>
    <row r="17" spans="1:12">
      <c r="A17" s="140"/>
      <c r="B17" s="36"/>
      <c r="C17" s="36"/>
      <c r="D17" s="37"/>
      <c r="E17" s="37"/>
      <c r="F17" s="38" t="str">
        <f t="shared" si="0"/>
        <v/>
      </c>
      <c r="G17" s="62"/>
      <c r="H17" s="38" t="str">
        <f t="shared" si="1"/>
        <v/>
      </c>
      <c r="I17" s="62"/>
      <c r="J17" s="38" t="str">
        <f t="shared" si="2"/>
        <v/>
      </c>
      <c r="K17" s="38" t="str">
        <f t="shared" si="3"/>
        <v/>
      </c>
      <c r="L17" s="39" t="str">
        <f t="shared" si="4"/>
        <v/>
      </c>
    </row>
    <row r="18" spans="1:12">
      <c r="A18" s="140"/>
      <c r="B18" s="36"/>
      <c r="C18" s="36"/>
      <c r="D18" s="37"/>
      <c r="E18" s="37"/>
      <c r="F18" s="38" t="str">
        <f t="shared" si="0"/>
        <v/>
      </c>
      <c r="G18" s="62"/>
      <c r="H18" s="38" t="str">
        <f t="shared" si="1"/>
        <v/>
      </c>
      <c r="I18" s="62"/>
      <c r="J18" s="38" t="str">
        <f t="shared" si="2"/>
        <v/>
      </c>
      <c r="K18" s="38" t="str">
        <f t="shared" si="3"/>
        <v/>
      </c>
      <c r="L18" s="39" t="str">
        <f t="shared" si="4"/>
        <v/>
      </c>
    </row>
    <row r="19" spans="1:12">
      <c r="A19" s="140"/>
      <c r="B19" s="36"/>
      <c r="C19" s="36"/>
      <c r="D19" s="37"/>
      <c r="E19" s="37"/>
      <c r="F19" s="38" t="str">
        <f t="shared" si="0"/>
        <v/>
      </c>
      <c r="G19" s="62"/>
      <c r="H19" s="38" t="str">
        <f t="shared" si="1"/>
        <v/>
      </c>
      <c r="I19" s="62"/>
      <c r="J19" s="38" t="str">
        <f t="shared" si="2"/>
        <v/>
      </c>
      <c r="K19" s="38" t="str">
        <f t="shared" si="3"/>
        <v/>
      </c>
      <c r="L19" s="39" t="str">
        <f t="shared" si="4"/>
        <v/>
      </c>
    </row>
    <row r="20" spans="1:12">
      <c r="A20" s="140"/>
      <c r="B20" s="36"/>
      <c r="C20" s="36"/>
      <c r="D20" s="37"/>
      <c r="E20" s="37"/>
      <c r="F20" s="38" t="str">
        <f t="shared" si="0"/>
        <v/>
      </c>
      <c r="G20" s="62"/>
      <c r="H20" s="38" t="str">
        <f t="shared" si="1"/>
        <v/>
      </c>
      <c r="I20" s="62"/>
      <c r="J20" s="38" t="str">
        <f t="shared" si="2"/>
        <v/>
      </c>
      <c r="K20" s="38" t="str">
        <f t="shared" si="3"/>
        <v/>
      </c>
      <c r="L20" s="39" t="str">
        <f t="shared" si="4"/>
        <v/>
      </c>
    </row>
    <row r="21" spans="1:12">
      <c r="A21" s="140"/>
      <c r="B21" s="36"/>
      <c r="C21" s="36"/>
      <c r="D21" s="37"/>
      <c r="E21" s="37"/>
      <c r="F21" s="38" t="str">
        <f t="shared" si="0"/>
        <v/>
      </c>
      <c r="G21" s="62"/>
      <c r="H21" s="38" t="str">
        <f t="shared" si="1"/>
        <v/>
      </c>
      <c r="I21" s="62"/>
      <c r="J21" s="38" t="str">
        <f t="shared" si="2"/>
        <v/>
      </c>
      <c r="K21" s="38" t="str">
        <f t="shared" si="3"/>
        <v/>
      </c>
      <c r="L21" s="39" t="str">
        <f t="shared" si="4"/>
        <v/>
      </c>
    </row>
    <row r="22" spans="1:12">
      <c r="A22" s="140"/>
      <c r="B22" s="36"/>
      <c r="C22" s="36"/>
      <c r="D22" s="37"/>
      <c r="E22" s="37"/>
      <c r="F22" s="38" t="str">
        <f t="shared" si="0"/>
        <v/>
      </c>
      <c r="G22" s="62"/>
      <c r="H22" s="38" t="str">
        <f t="shared" si="1"/>
        <v/>
      </c>
      <c r="I22" s="62"/>
      <c r="J22" s="38" t="str">
        <f t="shared" si="2"/>
        <v/>
      </c>
      <c r="K22" s="38" t="str">
        <f t="shared" si="3"/>
        <v/>
      </c>
      <c r="L22" s="39" t="str">
        <f t="shared" si="4"/>
        <v/>
      </c>
    </row>
    <row r="23" spans="1:12">
      <c r="A23" s="140"/>
      <c r="B23" s="36"/>
      <c r="C23" s="36"/>
      <c r="D23" s="37"/>
      <c r="E23" s="37"/>
      <c r="F23" s="38" t="str">
        <f t="shared" si="0"/>
        <v/>
      </c>
      <c r="G23" s="62"/>
      <c r="H23" s="38" t="str">
        <f t="shared" si="1"/>
        <v/>
      </c>
      <c r="I23" s="62"/>
      <c r="J23" s="38" t="str">
        <f t="shared" si="2"/>
        <v/>
      </c>
      <c r="K23" s="38" t="str">
        <f t="shared" si="3"/>
        <v/>
      </c>
      <c r="L23" s="39" t="str">
        <f t="shared" si="4"/>
        <v/>
      </c>
    </row>
    <row r="24" spans="1:12">
      <c r="A24" s="140"/>
      <c r="B24" s="36"/>
      <c r="C24" s="36"/>
      <c r="D24" s="37"/>
      <c r="E24" s="37"/>
      <c r="F24" s="38" t="str">
        <f t="shared" si="0"/>
        <v/>
      </c>
      <c r="G24" s="62"/>
      <c r="H24" s="38" t="str">
        <f t="shared" si="1"/>
        <v/>
      </c>
      <c r="I24" s="62"/>
      <c r="J24" s="38" t="str">
        <f t="shared" si="2"/>
        <v/>
      </c>
      <c r="K24" s="38" t="str">
        <f t="shared" si="3"/>
        <v/>
      </c>
      <c r="L24" s="39" t="str">
        <f t="shared" si="4"/>
        <v/>
      </c>
    </row>
    <row r="25" spans="1:12">
      <c r="A25" s="140"/>
      <c r="B25" s="36"/>
      <c r="C25" s="36"/>
      <c r="D25" s="37"/>
      <c r="E25" s="37"/>
      <c r="F25" s="38" t="str">
        <f t="shared" si="0"/>
        <v/>
      </c>
      <c r="G25" s="62"/>
      <c r="H25" s="38" t="str">
        <f t="shared" si="1"/>
        <v/>
      </c>
      <c r="I25" s="62"/>
      <c r="J25" s="38" t="str">
        <f t="shared" si="2"/>
        <v/>
      </c>
      <c r="K25" s="38" t="str">
        <f t="shared" si="3"/>
        <v/>
      </c>
      <c r="L25" s="39" t="str">
        <f t="shared" si="4"/>
        <v/>
      </c>
    </row>
    <row r="26" spans="1:12">
      <c r="A26" s="140"/>
      <c r="B26" s="36"/>
      <c r="C26" s="36"/>
      <c r="D26" s="37"/>
      <c r="E26" s="37"/>
      <c r="F26" s="38" t="str">
        <f t="shared" si="0"/>
        <v/>
      </c>
      <c r="G26" s="62"/>
      <c r="H26" s="38" t="str">
        <f t="shared" si="1"/>
        <v/>
      </c>
      <c r="I26" s="62"/>
      <c r="J26" s="38" t="str">
        <f t="shared" si="2"/>
        <v/>
      </c>
      <c r="K26" s="38" t="str">
        <f t="shared" si="3"/>
        <v/>
      </c>
      <c r="L26" s="39" t="str">
        <f t="shared" si="4"/>
        <v/>
      </c>
    </row>
    <row r="27" spans="1:12">
      <c r="A27" s="140"/>
      <c r="B27" s="36"/>
      <c r="C27" s="36"/>
      <c r="D27" s="37"/>
      <c r="E27" s="37"/>
      <c r="F27" s="38" t="str">
        <f t="shared" si="0"/>
        <v/>
      </c>
      <c r="G27" s="62"/>
      <c r="H27" s="38" t="str">
        <f t="shared" si="1"/>
        <v/>
      </c>
      <c r="I27" s="62"/>
      <c r="J27" s="38" t="str">
        <f t="shared" si="2"/>
        <v/>
      </c>
      <c r="K27" s="38" t="str">
        <f t="shared" si="3"/>
        <v/>
      </c>
      <c r="L27" s="39" t="str">
        <f t="shared" si="4"/>
        <v/>
      </c>
    </row>
    <row r="28" spans="1:12">
      <c r="A28" s="140"/>
      <c r="B28" s="36"/>
      <c r="C28" s="36"/>
      <c r="D28" s="37"/>
      <c r="E28" s="37"/>
      <c r="F28" s="38" t="str">
        <f t="shared" si="0"/>
        <v/>
      </c>
      <c r="G28" s="62"/>
      <c r="H28" s="38" t="str">
        <f t="shared" si="1"/>
        <v/>
      </c>
      <c r="I28" s="62"/>
      <c r="J28" s="38" t="str">
        <f t="shared" si="2"/>
        <v/>
      </c>
      <c r="K28" s="38" t="str">
        <f t="shared" si="3"/>
        <v/>
      </c>
      <c r="L28" s="39" t="str">
        <f t="shared" si="4"/>
        <v/>
      </c>
    </row>
    <row r="29" spans="1:12">
      <c r="A29" s="140"/>
      <c r="B29" s="36"/>
      <c r="C29" s="36"/>
      <c r="D29" s="37"/>
      <c r="E29" s="37"/>
      <c r="F29" s="38" t="str">
        <f t="shared" si="0"/>
        <v/>
      </c>
      <c r="G29" s="62"/>
      <c r="H29" s="38" t="str">
        <f t="shared" si="1"/>
        <v/>
      </c>
      <c r="I29" s="62"/>
      <c r="J29" s="38" t="str">
        <f t="shared" si="2"/>
        <v/>
      </c>
      <c r="K29" s="38" t="str">
        <f t="shared" si="3"/>
        <v/>
      </c>
      <c r="L29" s="39" t="str">
        <f t="shared" si="4"/>
        <v/>
      </c>
    </row>
    <row r="30" spans="1:12">
      <c r="A30" s="140"/>
      <c r="B30" s="36"/>
      <c r="C30" s="36"/>
      <c r="D30" s="37"/>
      <c r="E30" s="37"/>
      <c r="F30" s="38" t="str">
        <f t="shared" si="0"/>
        <v/>
      </c>
      <c r="G30" s="62"/>
      <c r="H30" s="38" t="str">
        <f t="shared" si="1"/>
        <v/>
      </c>
      <c r="I30" s="62"/>
      <c r="J30" s="38" t="str">
        <f t="shared" si="2"/>
        <v/>
      </c>
      <c r="K30" s="38" t="str">
        <f t="shared" si="3"/>
        <v/>
      </c>
      <c r="L30" s="39" t="str">
        <f t="shared" si="4"/>
        <v/>
      </c>
    </row>
    <row r="31" spans="1:12">
      <c r="A31" s="141"/>
      <c r="B31" s="36"/>
      <c r="C31" s="36"/>
      <c r="D31" s="37"/>
      <c r="E31" s="37"/>
      <c r="F31" s="38" t="str">
        <f t="shared" si="0"/>
        <v/>
      </c>
      <c r="G31" s="62"/>
      <c r="H31" s="38" t="str">
        <f t="shared" si="1"/>
        <v/>
      </c>
      <c r="I31" s="62"/>
      <c r="J31" s="38" t="str">
        <f t="shared" si="2"/>
        <v/>
      </c>
      <c r="K31" s="38" t="str">
        <f t="shared" si="3"/>
        <v/>
      </c>
      <c r="L31" s="39" t="str">
        <f t="shared" si="4"/>
        <v/>
      </c>
    </row>
    <row r="32" spans="1:12">
      <c r="A32" s="40"/>
      <c r="B32" s="72"/>
      <c r="C32" s="72"/>
      <c r="D32" s="72"/>
      <c r="E32" s="72"/>
      <c r="F32" s="72"/>
      <c r="G32" s="72"/>
      <c r="H32" s="72"/>
      <c r="I32" s="72"/>
      <c r="J32" s="72"/>
      <c r="K32" s="34" t="s">
        <v>33</v>
      </c>
      <c r="L32" s="42">
        <f>SUM(L13:L31)</f>
        <v>0</v>
      </c>
    </row>
    <row r="33" spans="1:12">
      <c r="A33" s="40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3"/>
    </row>
    <row r="34" spans="1:12">
      <c r="A34" s="40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3"/>
    </row>
    <row r="35" spans="1:12" ht="15.75" thickBot="1">
      <c r="A35" s="142" t="str">
        <f>IF('BP2 Main Page'!C31=""," ",'BP2 Main Page'!C31)</f>
        <v xml:space="preserve"> </v>
      </c>
      <c r="B35" s="143"/>
      <c r="C35" s="143"/>
      <c r="D35" s="72"/>
      <c r="E35" s="44" t="str">
        <f>IF('BP2 Main Page'!H31=""," ",'BP2 Main Page'!H31)</f>
        <v xml:space="preserve"> </v>
      </c>
      <c r="F35" s="72"/>
      <c r="G35" s="72"/>
      <c r="H35" s="72"/>
      <c r="I35" s="72"/>
      <c r="J35" s="72"/>
      <c r="K35" s="72"/>
      <c r="L35" s="73"/>
    </row>
    <row r="36" spans="1:12" ht="45.75" thickBot="1">
      <c r="A36" s="63" t="s">
        <v>34</v>
      </c>
      <c r="B36" s="59"/>
      <c r="C36" s="59"/>
      <c r="D36" s="59"/>
      <c r="E36" s="59" t="s">
        <v>13</v>
      </c>
      <c r="F36" s="59"/>
      <c r="G36" s="59"/>
      <c r="H36" s="59"/>
      <c r="I36" s="59"/>
      <c r="J36" s="59"/>
      <c r="K36" s="59"/>
      <c r="L36" s="45"/>
    </row>
  </sheetData>
  <sheetProtection sheet="1"/>
  <mergeCells count="19">
    <mergeCell ref="K11:K12"/>
    <mergeCell ref="A13:A31"/>
    <mergeCell ref="A35:C35"/>
    <mergeCell ref="C11:C12"/>
    <mergeCell ref="D11:D12"/>
    <mergeCell ref="E11:E12"/>
    <mergeCell ref="B11:B12"/>
    <mergeCell ref="F11:G11"/>
    <mergeCell ref="H11:I11"/>
    <mergeCell ref="J11:J12"/>
    <mergeCell ref="A2:L2"/>
    <mergeCell ref="B5:L7"/>
    <mergeCell ref="A9:L9"/>
    <mergeCell ref="A10:A12"/>
    <mergeCell ref="B10:C10"/>
    <mergeCell ref="D10:E10"/>
    <mergeCell ref="F10:I10"/>
    <mergeCell ref="J10:K10"/>
    <mergeCell ref="L10:L12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BE20-1C89-4778-BF7C-4B6BBA77B99F}">
  <dimension ref="A1:K36"/>
  <sheetViews>
    <sheetView workbookViewId="0">
      <selection activeCell="J33" sqref="J33"/>
    </sheetView>
  </sheetViews>
  <sheetFormatPr defaultRowHeight="15"/>
  <cols>
    <col min="1" max="1" width="14" style="65" customWidth="1"/>
    <col min="2" max="2" width="31" style="65" customWidth="1"/>
    <col min="3" max="3" width="16.140625" style="65" customWidth="1"/>
    <col min="4" max="4" width="15.28515625" style="65" customWidth="1"/>
    <col min="5" max="5" width="14.7109375" style="65" customWidth="1"/>
    <col min="6" max="6" width="44.42578125" style="65" customWidth="1"/>
    <col min="7" max="7" width="7.42578125" style="65" customWidth="1"/>
    <col min="8" max="16384" width="9.140625" style="65"/>
  </cols>
  <sheetData>
    <row r="1" spans="1:11">
      <c r="A1" s="29"/>
      <c r="B1" s="30"/>
      <c r="C1" s="30"/>
      <c r="D1" s="30"/>
      <c r="E1" s="30"/>
      <c r="F1" s="31"/>
      <c r="G1" s="28"/>
      <c r="H1" s="28"/>
      <c r="I1" s="28"/>
      <c r="J1" s="28"/>
      <c r="K1" s="28"/>
    </row>
    <row r="2" spans="1:11">
      <c r="A2" s="64" t="s">
        <v>14</v>
      </c>
      <c r="B2" s="146" t="str">
        <f>IF('BP2 Main Page'!D7="","",'BP2 Main Page'!D7)</f>
        <v/>
      </c>
      <c r="C2" s="130"/>
      <c r="D2" s="130"/>
      <c r="E2" s="130"/>
      <c r="F2" s="131"/>
      <c r="G2" s="28"/>
      <c r="H2" s="28"/>
      <c r="I2" s="28"/>
      <c r="J2" s="28"/>
      <c r="K2" s="28"/>
    </row>
    <row r="3" spans="1:11">
      <c r="A3" s="32"/>
      <c r="B3" s="130"/>
      <c r="C3" s="130"/>
      <c r="D3" s="130"/>
      <c r="E3" s="130"/>
      <c r="F3" s="131"/>
      <c r="G3" s="28"/>
      <c r="H3" s="28"/>
      <c r="I3" s="28"/>
      <c r="J3" s="28"/>
      <c r="K3" s="28"/>
    </row>
    <row r="4" spans="1:11">
      <c r="A4" s="32"/>
      <c r="B4" s="130"/>
      <c r="C4" s="130"/>
      <c r="D4" s="130"/>
      <c r="E4" s="130"/>
      <c r="F4" s="131"/>
      <c r="G4" s="28"/>
      <c r="H4" s="28"/>
      <c r="I4" s="28"/>
      <c r="J4" s="28"/>
      <c r="K4" s="28"/>
    </row>
    <row r="5" spans="1:11">
      <c r="A5" s="40"/>
      <c r="B5" s="72"/>
      <c r="C5" s="72"/>
      <c r="D5" s="72"/>
      <c r="E5" s="72"/>
      <c r="F5" s="73"/>
    </row>
    <row r="6" spans="1:11">
      <c r="A6" s="147" t="s">
        <v>35</v>
      </c>
      <c r="B6" s="148"/>
      <c r="C6" s="149" t="str">
        <f>IF('BP2 Main Page'!D12="", "", 'BP2 Main Page'!D12)</f>
        <v/>
      </c>
      <c r="D6" s="148"/>
      <c r="E6" s="46"/>
      <c r="F6" s="47"/>
      <c r="G6" s="48"/>
      <c r="H6" s="48"/>
      <c r="I6" s="49"/>
    </row>
    <row r="7" spans="1:11">
      <c r="A7" s="40"/>
      <c r="B7" s="72"/>
      <c r="C7" s="72"/>
      <c r="D7" s="72"/>
      <c r="E7" s="72"/>
      <c r="F7" s="73"/>
    </row>
    <row r="8" spans="1:11" s="50" customFormat="1" ht="65.25" customHeight="1">
      <c r="A8" s="60" t="s">
        <v>36</v>
      </c>
      <c r="B8" s="58" t="s">
        <v>37</v>
      </c>
      <c r="C8" s="58" t="s">
        <v>38</v>
      </c>
      <c r="D8" s="58" t="s">
        <v>39</v>
      </c>
      <c r="E8" s="58" t="s">
        <v>40</v>
      </c>
      <c r="F8" s="61" t="s">
        <v>41</v>
      </c>
    </row>
    <row r="9" spans="1:11">
      <c r="A9" s="51"/>
      <c r="B9" s="93"/>
      <c r="C9" s="52"/>
      <c r="D9" s="52"/>
      <c r="E9" s="53" t="str">
        <f t="shared" ref="E9:E28" si="0">IF(D9="", "", IF((C9/D9)-INT(C9/D9)&gt;0,INT(C9/D9)+1,(C9/D9)))</f>
        <v/>
      </c>
      <c r="F9" s="54"/>
    </row>
    <row r="10" spans="1:11">
      <c r="A10" s="51"/>
      <c r="B10" s="62"/>
      <c r="C10" s="52"/>
      <c r="D10" s="52"/>
      <c r="E10" s="53" t="str">
        <f t="shared" si="0"/>
        <v/>
      </c>
      <c r="F10" s="54"/>
    </row>
    <row r="11" spans="1:11">
      <c r="A11" s="51"/>
      <c r="B11" s="62"/>
      <c r="C11" s="52"/>
      <c r="D11" s="52"/>
      <c r="E11" s="53" t="str">
        <f t="shared" si="0"/>
        <v/>
      </c>
      <c r="F11" s="54"/>
    </row>
    <row r="12" spans="1:11">
      <c r="A12" s="51"/>
      <c r="B12" s="62"/>
      <c r="C12" s="62"/>
      <c r="D12" s="62"/>
      <c r="E12" s="53" t="str">
        <f t="shared" si="0"/>
        <v/>
      </c>
      <c r="F12" s="54"/>
    </row>
    <row r="13" spans="1:11">
      <c r="A13" s="51"/>
      <c r="B13" s="62"/>
      <c r="C13" s="62"/>
      <c r="D13" s="62"/>
      <c r="E13" s="53" t="str">
        <f t="shared" si="0"/>
        <v/>
      </c>
      <c r="F13" s="54"/>
    </row>
    <row r="14" spans="1:11">
      <c r="A14" s="51"/>
      <c r="B14" s="62"/>
      <c r="C14" s="62"/>
      <c r="D14" s="62"/>
      <c r="E14" s="53" t="str">
        <f t="shared" si="0"/>
        <v/>
      </c>
      <c r="F14" s="54"/>
    </row>
    <row r="15" spans="1:11">
      <c r="A15" s="51"/>
      <c r="B15" s="62"/>
      <c r="C15" s="62"/>
      <c r="D15" s="62"/>
      <c r="E15" s="53" t="str">
        <f t="shared" si="0"/>
        <v/>
      </c>
      <c r="F15" s="54"/>
    </row>
    <row r="16" spans="1:11">
      <c r="A16" s="51"/>
      <c r="B16" s="62"/>
      <c r="C16" s="62"/>
      <c r="D16" s="62"/>
      <c r="E16" s="53" t="str">
        <f t="shared" si="0"/>
        <v/>
      </c>
      <c r="F16" s="54"/>
    </row>
    <row r="17" spans="1:6">
      <c r="A17" s="51"/>
      <c r="B17" s="62"/>
      <c r="C17" s="62"/>
      <c r="D17" s="62"/>
      <c r="E17" s="53" t="str">
        <f t="shared" si="0"/>
        <v/>
      </c>
      <c r="F17" s="54"/>
    </row>
    <row r="18" spans="1:6">
      <c r="A18" s="51"/>
      <c r="B18" s="62"/>
      <c r="C18" s="62"/>
      <c r="D18" s="62"/>
      <c r="E18" s="53" t="str">
        <f t="shared" si="0"/>
        <v/>
      </c>
      <c r="F18" s="54"/>
    </row>
    <row r="19" spans="1:6">
      <c r="A19" s="51"/>
      <c r="B19" s="62"/>
      <c r="C19" s="62"/>
      <c r="D19" s="62"/>
      <c r="E19" s="53" t="str">
        <f t="shared" si="0"/>
        <v/>
      </c>
      <c r="F19" s="54"/>
    </row>
    <row r="20" spans="1:6">
      <c r="A20" s="51"/>
      <c r="B20" s="62"/>
      <c r="C20" s="62"/>
      <c r="D20" s="62"/>
      <c r="E20" s="53" t="str">
        <f t="shared" si="0"/>
        <v/>
      </c>
      <c r="F20" s="54"/>
    </row>
    <row r="21" spans="1:6">
      <c r="A21" s="51"/>
      <c r="B21" s="62"/>
      <c r="C21" s="62"/>
      <c r="D21" s="62"/>
      <c r="E21" s="53" t="str">
        <f t="shared" si="0"/>
        <v/>
      </c>
      <c r="F21" s="54"/>
    </row>
    <row r="22" spans="1:6">
      <c r="A22" s="51"/>
      <c r="B22" s="62"/>
      <c r="C22" s="62"/>
      <c r="D22" s="62"/>
      <c r="E22" s="53" t="str">
        <f t="shared" si="0"/>
        <v/>
      </c>
      <c r="F22" s="54"/>
    </row>
    <row r="23" spans="1:6">
      <c r="A23" s="51"/>
      <c r="B23" s="62"/>
      <c r="C23" s="62"/>
      <c r="D23" s="62"/>
      <c r="E23" s="53" t="str">
        <f t="shared" si="0"/>
        <v/>
      </c>
      <c r="F23" s="54"/>
    </row>
    <row r="24" spans="1:6">
      <c r="A24" s="51"/>
      <c r="B24" s="62"/>
      <c r="C24" s="62"/>
      <c r="D24" s="62"/>
      <c r="E24" s="53" t="str">
        <f t="shared" si="0"/>
        <v/>
      </c>
      <c r="F24" s="54"/>
    </row>
    <row r="25" spans="1:6">
      <c r="A25" s="51"/>
      <c r="B25" s="62"/>
      <c r="C25" s="62"/>
      <c r="D25" s="62"/>
      <c r="E25" s="53" t="str">
        <f t="shared" si="0"/>
        <v/>
      </c>
      <c r="F25" s="54"/>
    </row>
    <row r="26" spans="1:6">
      <c r="A26" s="51"/>
      <c r="B26" s="62"/>
      <c r="C26" s="62"/>
      <c r="D26" s="62"/>
      <c r="E26" s="53" t="str">
        <f t="shared" si="0"/>
        <v/>
      </c>
      <c r="F26" s="54"/>
    </row>
    <row r="27" spans="1:6">
      <c r="A27" s="51"/>
      <c r="B27" s="109"/>
      <c r="C27" s="109"/>
      <c r="D27" s="109"/>
      <c r="E27" s="53" t="str">
        <f>IF(D27="", "", IF((C27/D27)-INT(C27/D27)&gt;0,INT(C27/D27)+1,(C27/D27)))</f>
        <v/>
      </c>
      <c r="F27" s="54"/>
    </row>
    <row r="28" spans="1:6">
      <c r="A28" s="51"/>
      <c r="B28" s="109"/>
      <c r="C28" s="109"/>
      <c r="D28" s="109"/>
      <c r="E28" s="53" t="str">
        <f t="shared" si="0"/>
        <v/>
      </c>
      <c r="F28" s="54"/>
    </row>
    <row r="29" spans="1:6">
      <c r="A29" s="51"/>
      <c r="B29" s="109"/>
      <c r="C29" s="109"/>
      <c r="D29" s="109"/>
      <c r="E29" s="53"/>
      <c r="F29" s="54"/>
    </row>
    <row r="30" spans="1:6">
      <c r="A30" s="51"/>
      <c r="B30" s="109"/>
      <c r="C30" s="109"/>
      <c r="D30" s="109"/>
      <c r="E30" s="53"/>
      <c r="F30" s="54"/>
    </row>
    <row r="31" spans="1:6">
      <c r="A31" s="51"/>
      <c r="B31" s="109"/>
      <c r="C31" s="109"/>
      <c r="D31" s="109"/>
      <c r="E31" s="53"/>
      <c r="F31" s="54"/>
    </row>
    <row r="32" spans="1:6">
      <c r="A32" s="40"/>
      <c r="B32" s="72"/>
      <c r="C32" s="72"/>
      <c r="D32" s="34" t="s">
        <v>33</v>
      </c>
      <c r="E32" s="53">
        <f>SUM(E9:E31)</f>
        <v>0</v>
      </c>
      <c r="F32" s="73"/>
    </row>
    <row r="33" spans="1:6">
      <c r="A33" s="40"/>
      <c r="B33" s="72"/>
      <c r="C33" s="72"/>
      <c r="D33" s="72"/>
      <c r="E33" s="72"/>
      <c r="F33" s="73"/>
    </row>
    <row r="34" spans="1:6">
      <c r="A34" s="40"/>
      <c r="B34" s="72"/>
      <c r="C34" s="72"/>
      <c r="D34" s="72"/>
      <c r="E34" s="72"/>
      <c r="F34" s="73"/>
    </row>
    <row r="35" spans="1:6" ht="15.75" thickBot="1">
      <c r="A35" s="142" t="str">
        <f>'BP2 Calculations'!A35</f>
        <v xml:space="preserve"> </v>
      </c>
      <c r="B35" s="144"/>
      <c r="C35" s="72"/>
      <c r="D35" s="44" t="str">
        <f>'BP2 Calculations'!E35</f>
        <v xml:space="preserve"> </v>
      </c>
      <c r="E35" s="72"/>
      <c r="F35" s="73"/>
    </row>
    <row r="36" spans="1:6" ht="15.75" thickBot="1">
      <c r="A36" s="145" t="s">
        <v>12</v>
      </c>
      <c r="B36" s="143"/>
      <c r="C36" s="59"/>
      <c r="D36" s="59" t="s">
        <v>13</v>
      </c>
      <c r="E36" s="59"/>
      <c r="F36" s="45"/>
    </row>
  </sheetData>
  <sheetProtection password="87E9" sheet="1"/>
  <protectedRanges>
    <protectedRange sqref="A29:F31" name="Range1"/>
  </protectedRanges>
  <mergeCells count="5">
    <mergeCell ref="A35:B35"/>
    <mergeCell ref="A36:B36"/>
    <mergeCell ref="B2:F4"/>
    <mergeCell ref="A6:B6"/>
    <mergeCell ref="C6:D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D10D-FBBE-4908-A658-04B4ABE6C62A}">
  <dimension ref="A3:O31"/>
  <sheetViews>
    <sheetView workbookViewId="0">
      <selection activeCell="A24" sqref="A24:IV24"/>
    </sheetView>
  </sheetViews>
  <sheetFormatPr defaultRowHeight="15"/>
  <cols>
    <col min="1" max="1" width="23.140625" customWidth="1"/>
    <col min="2" max="2" width="20.42578125" customWidth="1"/>
    <col min="3" max="3" width="19.5703125" customWidth="1"/>
    <col min="4" max="4" width="21.7109375" customWidth="1"/>
    <col min="5" max="5" width="22.28515625" customWidth="1"/>
    <col min="6" max="6" width="20.7109375" customWidth="1"/>
    <col min="7" max="15" width="9.140625" style="67" customWidth="1"/>
  </cols>
  <sheetData>
    <row r="3" spans="1:6" ht="15.75" thickBot="1">
      <c r="A3" s="66"/>
      <c r="B3" s="66"/>
      <c r="C3" s="66"/>
      <c r="D3" s="66"/>
      <c r="E3" s="66"/>
      <c r="F3" s="66"/>
    </row>
    <row r="4" spans="1:6">
      <c r="A4" s="150" t="s">
        <v>42</v>
      </c>
      <c r="B4" s="151"/>
      <c r="C4" s="151"/>
      <c r="D4" s="151"/>
      <c r="E4" s="151"/>
      <c r="F4" s="152"/>
    </row>
    <row r="5" spans="1:6">
      <c r="A5" s="153" t="s">
        <v>91</v>
      </c>
      <c r="B5" s="154"/>
      <c r="C5" s="154"/>
      <c r="D5" s="154"/>
      <c r="E5" s="154"/>
      <c r="F5" s="155"/>
    </row>
    <row r="6" spans="1:6">
      <c r="A6" s="68"/>
      <c r="B6" s="69"/>
      <c r="C6" s="69"/>
      <c r="D6" s="69"/>
      <c r="E6" s="69"/>
      <c r="F6" s="70"/>
    </row>
    <row r="7" spans="1:6">
      <c r="A7" s="71" t="s">
        <v>14</v>
      </c>
      <c r="B7" s="156" t="str">
        <f>IF('BP2 Main Page'!D7=""," ",'BP2 Main Page'!D7)</f>
        <v xml:space="preserve"> </v>
      </c>
      <c r="C7" s="156"/>
      <c r="D7" s="156"/>
      <c r="E7" s="156"/>
      <c r="F7" s="157"/>
    </row>
    <row r="8" spans="1:6">
      <c r="A8" s="71"/>
      <c r="B8" s="156"/>
      <c r="C8" s="156"/>
      <c r="D8" s="156"/>
      <c r="E8" s="156"/>
      <c r="F8" s="157"/>
    </row>
    <row r="9" spans="1:6">
      <c r="A9" s="71"/>
      <c r="B9" s="158"/>
      <c r="C9" s="158"/>
      <c r="D9" s="158"/>
      <c r="E9" s="158"/>
      <c r="F9" s="159"/>
    </row>
    <row r="10" spans="1:6">
      <c r="A10" s="71"/>
      <c r="B10" s="158"/>
      <c r="C10" s="158"/>
      <c r="D10" s="158"/>
      <c r="E10" s="158"/>
      <c r="F10" s="159"/>
    </row>
    <row r="11" spans="1:6">
      <c r="A11" s="71"/>
      <c r="B11" s="158"/>
      <c r="C11" s="158"/>
      <c r="D11" s="158"/>
      <c r="E11" s="158"/>
      <c r="F11" s="159"/>
    </row>
    <row r="12" spans="1:6">
      <c r="A12" s="71"/>
      <c r="B12" s="41"/>
      <c r="C12" s="41"/>
      <c r="D12" s="41"/>
      <c r="E12" s="41"/>
      <c r="F12" s="43"/>
    </row>
    <row r="13" spans="1:6">
      <c r="A13" s="74"/>
      <c r="B13" s="75"/>
      <c r="C13" s="75"/>
      <c r="D13" s="75"/>
      <c r="E13" s="75"/>
      <c r="F13" s="76"/>
    </row>
    <row r="14" spans="1:6">
      <c r="A14" s="160" t="s">
        <v>43</v>
      </c>
      <c r="B14" s="161"/>
      <c r="C14" s="77"/>
      <c r="D14" s="77"/>
      <c r="E14" s="77"/>
      <c r="F14" s="78"/>
    </row>
    <row r="15" spans="1:6">
      <c r="A15" s="162" t="s">
        <v>44</v>
      </c>
      <c r="B15" s="79" t="s">
        <v>45</v>
      </c>
      <c r="C15" s="80"/>
      <c r="D15" s="80"/>
      <c r="E15" s="80"/>
      <c r="F15" s="81"/>
    </row>
    <row r="16" spans="1:6">
      <c r="A16" s="163"/>
      <c r="B16" s="79" t="s">
        <v>46</v>
      </c>
      <c r="C16" s="80"/>
      <c r="D16" s="80"/>
      <c r="E16" s="80"/>
      <c r="F16" s="81"/>
    </row>
    <row r="17" spans="1:6">
      <c r="A17" s="163"/>
      <c r="B17" s="79" t="s">
        <v>47</v>
      </c>
      <c r="C17" s="82" t="str">
        <f>IF(C15="","",C15*C16)</f>
        <v/>
      </c>
      <c r="D17" s="82" t="str">
        <f>IF(D15="","",D15*D16)</f>
        <v/>
      </c>
      <c r="E17" s="82" t="str">
        <f>IF(E15="","",E15*E16)</f>
        <v/>
      </c>
      <c r="F17" s="83" t="str">
        <f>IF(F15="","",F15*F16)</f>
        <v/>
      </c>
    </row>
    <row r="18" spans="1:6">
      <c r="A18" s="164" t="s">
        <v>48</v>
      </c>
      <c r="B18" s="79" t="s">
        <v>49</v>
      </c>
      <c r="C18" s="80"/>
      <c r="D18" s="80"/>
      <c r="E18" s="80"/>
      <c r="F18" s="81"/>
    </row>
    <row r="19" spans="1:6" ht="28.5" customHeight="1">
      <c r="A19" s="164"/>
      <c r="B19" s="84" t="s">
        <v>50</v>
      </c>
      <c r="C19" s="85" t="str">
        <f>IF(C17="", "", C18/C17)</f>
        <v/>
      </c>
      <c r="D19" s="85" t="str">
        <f>IF(D17="", "", D18/D17)</f>
        <v/>
      </c>
      <c r="E19" s="85" t="str">
        <f>IF(E17="", "", E18/E17)</f>
        <v/>
      </c>
      <c r="F19" s="86" t="str">
        <f>IF(F17="", "", F18/F17)</f>
        <v/>
      </c>
    </row>
    <row r="20" spans="1:6">
      <c r="A20" s="164" t="s">
        <v>51</v>
      </c>
      <c r="B20" s="79" t="s">
        <v>52</v>
      </c>
      <c r="C20" s="80"/>
      <c r="D20" s="80"/>
      <c r="E20" s="80"/>
      <c r="F20" s="81"/>
    </row>
    <row r="21" spans="1:6">
      <c r="A21" s="164"/>
      <c r="B21" s="79" t="s">
        <v>53</v>
      </c>
      <c r="C21" s="80"/>
      <c r="D21" s="80"/>
      <c r="E21" s="80"/>
      <c r="F21" s="81"/>
    </row>
    <row r="22" spans="1:6">
      <c r="A22" s="163" t="s">
        <v>54</v>
      </c>
      <c r="B22" s="165"/>
      <c r="C22" s="80"/>
      <c r="D22" s="80"/>
      <c r="E22" s="80"/>
      <c r="F22" s="80"/>
    </row>
    <row r="23" spans="1:6">
      <c r="A23" s="163" t="s">
        <v>55</v>
      </c>
      <c r="B23" s="165"/>
      <c r="C23" s="80"/>
      <c r="D23" s="80"/>
      <c r="E23" s="80"/>
      <c r="F23" s="80"/>
    </row>
    <row r="24" spans="1:6">
      <c r="A24" s="163" t="s">
        <v>56</v>
      </c>
      <c r="B24" s="165"/>
      <c r="C24" s="80"/>
      <c r="D24" s="80"/>
      <c r="E24" s="80"/>
      <c r="F24" s="80"/>
    </row>
    <row r="25" spans="1:6">
      <c r="A25" s="71"/>
      <c r="B25" s="87"/>
      <c r="C25" s="87"/>
      <c r="D25" s="87"/>
      <c r="E25" s="87"/>
      <c r="F25" s="88"/>
    </row>
    <row r="26" spans="1:6">
      <c r="A26" s="71"/>
      <c r="B26" s="87"/>
      <c r="C26" s="87"/>
      <c r="D26" s="87"/>
      <c r="E26" s="87"/>
      <c r="F26" s="88"/>
    </row>
    <row r="27" spans="1:6">
      <c r="A27" s="71"/>
      <c r="B27" s="87"/>
      <c r="C27" s="87"/>
      <c r="D27" s="87"/>
      <c r="E27" s="87"/>
      <c r="F27" s="88"/>
    </row>
    <row r="28" spans="1:6">
      <c r="A28" s="71"/>
      <c r="B28" s="87"/>
      <c r="C28" s="87"/>
      <c r="D28" s="87"/>
      <c r="E28" s="87"/>
      <c r="F28" s="88"/>
    </row>
    <row r="29" spans="1:6" ht="55.5" customHeight="1" thickBot="1">
      <c r="A29" s="166" t="str">
        <f>'BP3'!A35</f>
        <v xml:space="preserve"> </v>
      </c>
      <c r="B29" s="167"/>
      <c r="C29" s="87"/>
      <c r="D29" s="89" t="str">
        <f>IF('BP3'!D35=""," ",'BP3'!D35)</f>
        <v xml:space="preserve"> </v>
      </c>
      <c r="E29" s="87"/>
      <c r="F29" s="88"/>
    </row>
    <row r="30" spans="1:6">
      <c r="A30" s="153" t="s">
        <v>12</v>
      </c>
      <c r="B30" s="154"/>
      <c r="C30" s="87"/>
      <c r="D30" s="87" t="s">
        <v>13</v>
      </c>
      <c r="E30" s="87"/>
      <c r="F30" s="88"/>
    </row>
    <row r="31" spans="1:6" ht="15.75" thickBot="1">
      <c r="A31" s="90"/>
      <c r="B31" s="91"/>
      <c r="C31" s="91"/>
      <c r="D31" s="91"/>
      <c r="E31" s="91"/>
      <c r="F31" s="92"/>
    </row>
  </sheetData>
  <sheetProtection password="87E9" sheet="1" insertColumns="0" insertRows="0" deleteColumns="0" deleteRows="0"/>
  <mergeCells count="12">
    <mergeCell ref="A20:A21"/>
    <mergeCell ref="A22:B22"/>
    <mergeCell ref="A23:B23"/>
    <mergeCell ref="A24:B24"/>
    <mergeCell ref="A29:B29"/>
    <mergeCell ref="A30:B30"/>
    <mergeCell ref="A4:F4"/>
    <mergeCell ref="A5:F5"/>
    <mergeCell ref="B7:F11"/>
    <mergeCell ref="A14:B14"/>
    <mergeCell ref="A15:A17"/>
    <mergeCell ref="A18:A19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E9E7-42C1-4E1A-8C61-AE1DCB5AE938}">
  <dimension ref="A1:M28"/>
  <sheetViews>
    <sheetView tabSelected="1" workbookViewId="0">
      <selection activeCell="C24" sqref="C24"/>
    </sheetView>
  </sheetViews>
  <sheetFormatPr defaultRowHeight="15"/>
  <cols>
    <col min="1" max="1" width="73.28515625" bestFit="1" customWidth="1"/>
    <col min="2" max="2" width="7.85546875" customWidth="1"/>
    <col min="3" max="3" width="8" customWidth="1"/>
    <col min="4" max="5" width="7.85546875" customWidth="1"/>
    <col min="6" max="6" width="8.5703125" customWidth="1"/>
    <col min="7" max="7" width="7.5703125" customWidth="1"/>
    <col min="8" max="8" width="6.85546875" customWidth="1"/>
    <col min="9" max="9" width="9.28515625" customWidth="1"/>
    <col min="10" max="10" width="7" customWidth="1"/>
    <col min="12" max="12" width="7.42578125" customWidth="1"/>
    <col min="13" max="13" width="6.85546875" customWidth="1"/>
  </cols>
  <sheetData>
    <row r="1" spans="1:13" ht="16.5" thickBot="1">
      <c r="A1" s="175" t="s">
        <v>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3" ht="37.5" customHeight="1">
      <c r="A2" s="176" t="s">
        <v>58</v>
      </c>
      <c r="B2" s="168" t="s">
        <v>59</v>
      </c>
      <c r="C2" s="168"/>
      <c r="D2" s="168" t="s">
        <v>60</v>
      </c>
      <c r="E2" s="168"/>
      <c r="F2" s="168" t="s">
        <v>61</v>
      </c>
      <c r="G2" s="168"/>
      <c r="H2" s="168"/>
      <c r="I2" s="168"/>
      <c r="J2" s="168" t="s">
        <v>62</v>
      </c>
      <c r="K2" s="168"/>
      <c r="L2" s="168" t="s">
        <v>63</v>
      </c>
      <c r="M2" s="169"/>
    </row>
    <row r="3" spans="1:13" ht="24" customHeight="1">
      <c r="A3" s="177"/>
      <c r="B3" s="170"/>
      <c r="C3" s="170"/>
      <c r="D3" s="170"/>
      <c r="E3" s="170"/>
      <c r="F3" s="170" t="s">
        <v>96</v>
      </c>
      <c r="G3" s="170"/>
      <c r="H3" s="94" t="s">
        <v>64</v>
      </c>
      <c r="I3" s="94" t="s">
        <v>65</v>
      </c>
      <c r="J3" s="171" t="s">
        <v>97</v>
      </c>
      <c r="K3" s="171" t="s">
        <v>95</v>
      </c>
      <c r="L3" s="171" t="s">
        <v>66</v>
      </c>
      <c r="M3" s="172"/>
    </row>
    <row r="4" spans="1:13" ht="58.5" customHeight="1">
      <c r="A4" s="177"/>
      <c r="B4" s="95" t="s">
        <v>67</v>
      </c>
      <c r="C4" s="95" t="s">
        <v>68</v>
      </c>
      <c r="D4" s="95" t="s">
        <v>67</v>
      </c>
      <c r="E4" s="95" t="s">
        <v>68</v>
      </c>
      <c r="F4" s="95" t="s">
        <v>69</v>
      </c>
      <c r="G4" s="95" t="s">
        <v>70</v>
      </c>
      <c r="H4" s="95" t="s">
        <v>71</v>
      </c>
      <c r="I4" s="95" t="s">
        <v>72</v>
      </c>
      <c r="J4" s="171"/>
      <c r="K4" s="171"/>
      <c r="L4" s="96" t="s">
        <v>67</v>
      </c>
      <c r="M4" s="97" t="s">
        <v>68</v>
      </c>
    </row>
    <row r="5" spans="1:13" ht="17.25" customHeight="1">
      <c r="A5" s="98" t="s">
        <v>73</v>
      </c>
      <c r="B5" s="99">
        <v>10</v>
      </c>
      <c r="C5" s="99">
        <v>20</v>
      </c>
      <c r="D5" s="99">
        <v>20</v>
      </c>
      <c r="E5" s="99">
        <v>35</v>
      </c>
      <c r="F5" s="99">
        <v>50</v>
      </c>
      <c r="G5" s="99">
        <v>40</v>
      </c>
      <c r="H5" s="99">
        <v>30</v>
      </c>
      <c r="I5" s="99">
        <v>50</v>
      </c>
      <c r="J5" s="99">
        <v>1</v>
      </c>
      <c r="K5" s="99">
        <v>1.2</v>
      </c>
      <c r="L5" s="99">
        <v>15</v>
      </c>
      <c r="M5" s="100">
        <v>20</v>
      </c>
    </row>
    <row r="6" spans="1:13" ht="34.5">
      <c r="A6" s="101" t="s">
        <v>74</v>
      </c>
      <c r="B6" s="99">
        <v>15</v>
      </c>
      <c r="C6" s="99">
        <v>25</v>
      </c>
      <c r="D6" s="99">
        <v>30</v>
      </c>
      <c r="E6" s="99">
        <v>60</v>
      </c>
      <c r="F6" s="99">
        <v>100</v>
      </c>
      <c r="G6" s="99">
        <v>80</v>
      </c>
      <c r="H6" s="99">
        <v>60</v>
      </c>
      <c r="I6" s="99">
        <v>100</v>
      </c>
      <c r="J6" s="99">
        <v>1</v>
      </c>
      <c r="K6" s="99">
        <v>1.2</v>
      </c>
      <c r="L6" s="99">
        <v>15</v>
      </c>
      <c r="M6" s="100">
        <v>20</v>
      </c>
    </row>
    <row r="7" spans="1:13">
      <c r="A7" s="98" t="s">
        <v>92</v>
      </c>
      <c r="B7" s="99">
        <v>15</v>
      </c>
      <c r="C7" s="99">
        <v>25</v>
      </c>
      <c r="D7" s="99">
        <v>45</v>
      </c>
      <c r="E7" s="99">
        <v>60</v>
      </c>
      <c r="F7" s="99">
        <v>100</v>
      </c>
      <c r="G7" s="99">
        <v>80</v>
      </c>
      <c r="H7" s="99">
        <v>60</v>
      </c>
      <c r="I7" s="99">
        <v>100</v>
      </c>
      <c r="J7" s="99">
        <v>1</v>
      </c>
      <c r="K7" s="99">
        <v>1.2</v>
      </c>
      <c r="L7" s="99">
        <v>15</v>
      </c>
      <c r="M7" s="100">
        <v>20</v>
      </c>
    </row>
    <row r="8" spans="1:13">
      <c r="A8" s="98" t="s">
        <v>75</v>
      </c>
      <c r="B8" s="99">
        <v>15</v>
      </c>
      <c r="C8" s="99">
        <v>30</v>
      </c>
      <c r="D8" s="99">
        <v>45</v>
      </c>
      <c r="E8" s="99">
        <v>75</v>
      </c>
      <c r="F8" s="99">
        <v>100</v>
      </c>
      <c r="G8" s="99">
        <v>80</v>
      </c>
      <c r="H8" s="99">
        <v>60</v>
      </c>
      <c r="I8" s="99">
        <v>100</v>
      </c>
      <c r="J8" s="99">
        <v>1</v>
      </c>
      <c r="K8" s="99">
        <v>1.2</v>
      </c>
      <c r="L8" s="99">
        <v>15</v>
      </c>
      <c r="M8" s="100">
        <v>20</v>
      </c>
    </row>
    <row r="9" spans="1:13">
      <c r="A9" s="98" t="s">
        <v>76</v>
      </c>
      <c r="B9" s="99">
        <v>15</v>
      </c>
      <c r="C9" s="99">
        <v>25</v>
      </c>
      <c r="D9" s="99">
        <v>45</v>
      </c>
      <c r="E9" s="99">
        <v>60</v>
      </c>
      <c r="F9" s="99">
        <v>100</v>
      </c>
      <c r="G9" s="99">
        <v>80</v>
      </c>
      <c r="H9" s="99">
        <v>60</v>
      </c>
      <c r="I9" s="99">
        <v>100</v>
      </c>
      <c r="J9" s="99" t="s">
        <v>77</v>
      </c>
      <c r="K9" s="99" t="s">
        <v>78</v>
      </c>
      <c r="L9" s="99">
        <v>15</v>
      </c>
      <c r="M9" s="100">
        <v>20</v>
      </c>
    </row>
    <row r="10" spans="1:13">
      <c r="A10" s="98" t="s">
        <v>79</v>
      </c>
      <c r="B10" s="99">
        <v>15</v>
      </c>
      <c r="C10" s="99">
        <v>25</v>
      </c>
      <c r="D10" s="99">
        <v>45</v>
      </c>
      <c r="E10" s="99">
        <v>60</v>
      </c>
      <c r="F10" s="99">
        <v>100</v>
      </c>
      <c r="G10" s="99">
        <v>80</v>
      </c>
      <c r="H10" s="99">
        <v>60</v>
      </c>
      <c r="I10" s="99">
        <v>100</v>
      </c>
      <c r="J10" s="99">
        <v>1</v>
      </c>
      <c r="K10" s="99" t="s">
        <v>94</v>
      </c>
      <c r="L10" s="99">
        <v>15</v>
      </c>
      <c r="M10" s="100">
        <v>20</v>
      </c>
    </row>
    <row r="11" spans="1:13">
      <c r="A11" s="98" t="s">
        <v>93</v>
      </c>
      <c r="B11" s="99">
        <v>15</v>
      </c>
      <c r="C11" s="99">
        <v>25</v>
      </c>
      <c r="D11" s="99">
        <v>30</v>
      </c>
      <c r="E11" s="99">
        <v>45</v>
      </c>
      <c r="F11" s="99">
        <v>30</v>
      </c>
      <c r="G11" s="99">
        <v>30</v>
      </c>
      <c r="H11" s="99">
        <v>15</v>
      </c>
      <c r="I11" s="99">
        <v>30</v>
      </c>
      <c r="J11" s="99">
        <v>1</v>
      </c>
      <c r="K11" s="99" t="s">
        <v>80</v>
      </c>
      <c r="L11" s="99">
        <v>15</v>
      </c>
      <c r="M11" s="100">
        <v>20</v>
      </c>
    </row>
    <row r="12" spans="1:13">
      <c r="A12" s="98" t="s">
        <v>81</v>
      </c>
      <c r="B12" s="99">
        <v>15</v>
      </c>
      <c r="C12" s="99">
        <v>20</v>
      </c>
      <c r="D12" s="99">
        <v>30</v>
      </c>
      <c r="E12" s="99">
        <v>60</v>
      </c>
      <c r="F12" s="99">
        <v>60</v>
      </c>
      <c r="G12" s="99">
        <v>50</v>
      </c>
      <c r="H12" s="99">
        <v>45</v>
      </c>
      <c r="I12" s="99">
        <v>50</v>
      </c>
      <c r="J12" s="99">
        <v>1</v>
      </c>
      <c r="K12" s="99">
        <v>1.2</v>
      </c>
      <c r="L12" s="99">
        <v>15</v>
      </c>
      <c r="M12" s="100">
        <v>20</v>
      </c>
    </row>
    <row r="13" spans="1:13" ht="23.25">
      <c r="A13" s="98" t="s">
        <v>82</v>
      </c>
      <c r="B13" s="95" t="s">
        <v>83</v>
      </c>
      <c r="C13" s="95" t="s">
        <v>84</v>
      </c>
      <c r="D13" s="95" t="s">
        <v>85</v>
      </c>
      <c r="E13" s="102">
        <v>75</v>
      </c>
      <c r="F13" s="102">
        <v>50</v>
      </c>
      <c r="G13" s="102">
        <v>40</v>
      </c>
      <c r="H13" s="102">
        <v>30</v>
      </c>
      <c r="I13" s="102">
        <v>50</v>
      </c>
      <c r="J13" s="102" t="s">
        <v>98</v>
      </c>
      <c r="K13" s="99">
        <v>1.2</v>
      </c>
      <c r="L13" s="102">
        <v>15</v>
      </c>
      <c r="M13" s="103">
        <v>20</v>
      </c>
    </row>
    <row r="14" spans="1:13" ht="35.25" thickBot="1">
      <c r="A14" s="104" t="s">
        <v>86</v>
      </c>
      <c r="B14" s="105" t="s">
        <v>87</v>
      </c>
      <c r="C14" s="105" t="s">
        <v>87</v>
      </c>
      <c r="D14" s="105" t="s">
        <v>87</v>
      </c>
      <c r="E14" s="105" t="s">
        <v>87</v>
      </c>
      <c r="F14" s="105" t="s">
        <v>87</v>
      </c>
      <c r="G14" s="105" t="s">
        <v>87</v>
      </c>
      <c r="H14" s="105" t="s">
        <v>87</v>
      </c>
      <c r="I14" s="105" t="s">
        <v>87</v>
      </c>
      <c r="J14" s="105">
        <v>0.9</v>
      </c>
      <c r="K14" s="105">
        <v>0.9</v>
      </c>
      <c r="L14" s="105" t="s">
        <v>87</v>
      </c>
      <c r="M14" s="106" t="s">
        <v>87</v>
      </c>
    </row>
    <row r="15" spans="1:13" s="107" customFormat="1" ht="11.25">
      <c r="A15" s="107" t="s">
        <v>100</v>
      </c>
    </row>
    <row r="16" spans="1:13" s="107" customFormat="1" ht="11.25">
      <c r="A16" s="107" t="s">
        <v>108</v>
      </c>
    </row>
    <row r="17" spans="1:10" s="107" customFormat="1" ht="11.25">
      <c r="A17" s="107" t="s">
        <v>106</v>
      </c>
    </row>
    <row r="18" spans="1:10" s="107" customFormat="1" ht="11.25">
      <c r="A18" s="107" t="s">
        <v>107</v>
      </c>
    </row>
    <row r="19" spans="1:10" s="107" customFormat="1" ht="11.25">
      <c r="A19" s="107" t="s">
        <v>101</v>
      </c>
    </row>
    <row r="20" spans="1:10" s="107" customFormat="1" ht="11.25">
      <c r="A20" s="107" t="s">
        <v>88</v>
      </c>
    </row>
    <row r="21" spans="1:10" s="107" customFormat="1" ht="25.5" customHeight="1">
      <c r="A21" s="173" t="s">
        <v>104</v>
      </c>
      <c r="B21" s="173"/>
      <c r="C21" s="173"/>
      <c r="D21" s="173"/>
      <c r="E21" s="173"/>
      <c r="F21" s="173"/>
      <c r="G21" s="173"/>
      <c r="H21" s="173"/>
    </row>
    <row r="22" spans="1:10" s="107" customFormat="1" ht="11.25">
      <c r="A22" s="107" t="s">
        <v>105</v>
      </c>
    </row>
    <row r="23" spans="1:10" s="107" customFormat="1" ht="11.25">
      <c r="A23" s="107" t="s">
        <v>109</v>
      </c>
    </row>
    <row r="24" spans="1:10" s="107" customFormat="1" ht="11.25">
      <c r="A24" s="107" t="s">
        <v>102</v>
      </c>
    </row>
    <row r="25" spans="1:10" s="107" customFormat="1" ht="11.25">
      <c r="A25" s="107" t="s">
        <v>110</v>
      </c>
    </row>
    <row r="26" spans="1:10" s="107" customFormat="1" ht="11.25">
      <c r="A26" s="107" t="s">
        <v>111</v>
      </c>
    </row>
    <row r="27" spans="1:10" s="107" customFormat="1" ht="27" customHeight="1">
      <c r="A27" s="173" t="s">
        <v>103</v>
      </c>
      <c r="B27" s="174"/>
      <c r="C27" s="174"/>
      <c r="D27" s="174"/>
      <c r="E27" s="174"/>
      <c r="F27" s="174"/>
      <c r="G27" s="174"/>
      <c r="J27" s="108"/>
    </row>
    <row r="28" spans="1:10" ht="45.75">
      <c r="A28" s="178" t="s">
        <v>99</v>
      </c>
    </row>
  </sheetData>
  <mergeCells count="13">
    <mergeCell ref="A27:G27"/>
    <mergeCell ref="A1:L1"/>
    <mergeCell ref="A2:A4"/>
    <mergeCell ref="B2:C3"/>
    <mergeCell ref="D2:E3"/>
    <mergeCell ref="F2:I2"/>
    <mergeCell ref="J2:K2"/>
    <mergeCell ref="L2:M2"/>
    <mergeCell ref="F3:G3"/>
    <mergeCell ref="J3:J4"/>
    <mergeCell ref="K3:K4"/>
    <mergeCell ref="L3:M3"/>
    <mergeCell ref="A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BP2 Main Page</vt:lpstr>
      <vt:lpstr>BP2 Calculations</vt:lpstr>
      <vt:lpstr>BP3</vt:lpstr>
      <vt:lpstr>BP4</vt:lpstr>
      <vt:lpstr>Table 2.2A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S7602361A</dc:creator>
  <cp:lastModifiedBy>Chung Yee TAN (SCDF)</cp:lastModifiedBy>
  <dcterms:created xsi:type="dcterms:W3CDTF">2014-06-27T04:19:08Z</dcterms:created>
  <dcterms:modified xsi:type="dcterms:W3CDTF">2024-10-03T10:08:08Z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2024-10-03T09:34:51Z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8a7a8667-2929-44fd-9e93-9b432c190dd2</vt:lpwstr>
  </property>
  <property fmtid="{D5CDD505-2E9C-101B-9397-08002B2CF9AE}" pid="8" name="MSIP_Label_5434c4c7-833e-41e4-b0ab-cdb227a2f6f7_ContentBits">
    <vt:lpwstr>0</vt:lpwstr>
  </property>
</Properties>
</file>